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<sst xmlns="http://schemas.openxmlformats.org/spreadsheetml/2006/main" count="464" uniqueCount="200">
  <si>
    <t>Koht</t>
  </si>
  <si>
    <t>Nr.</t>
  </si>
  <si>
    <t>Nimi</t>
  </si>
  <si>
    <t>Sünd.</t>
  </si>
  <si>
    <t>Klubi</t>
  </si>
  <si>
    <t>L</t>
  </si>
  <si>
    <t>K</t>
  </si>
  <si>
    <t>Eesnimi</t>
  </si>
  <si>
    <t>Aeg</t>
  </si>
  <si>
    <t>M15</t>
  </si>
  <si>
    <t>N15</t>
  </si>
  <si>
    <t>M17</t>
  </si>
  <si>
    <t>P</t>
  </si>
  <si>
    <t>M19</t>
  </si>
  <si>
    <t>N19</t>
  </si>
  <si>
    <t>M21</t>
  </si>
  <si>
    <t>Start</t>
  </si>
  <si>
    <t>Finiš</t>
  </si>
  <si>
    <t>N 17</t>
  </si>
  <si>
    <t>Sekretär: Silva Hinnobert</t>
  </si>
  <si>
    <t>Harr.</t>
  </si>
  <si>
    <t>N21</t>
  </si>
  <si>
    <t xml:space="preserve">SPRINT </t>
  </si>
  <si>
    <t>** relvad tiirus</t>
  </si>
  <si>
    <t>* laskmine lamades püstimärkidesse</t>
  </si>
  <si>
    <t>L*L</t>
  </si>
  <si>
    <t>LL</t>
  </si>
  <si>
    <t>LP</t>
  </si>
  <si>
    <t>Tehvandi suusastaadioni lasketiir</t>
  </si>
  <si>
    <t>2 km  ( 3 x 0,65km )</t>
  </si>
  <si>
    <t>trahviring 50 m</t>
  </si>
  <si>
    <t>3 km  ( 3 x 1km )</t>
  </si>
  <si>
    <t>jooksult</t>
  </si>
  <si>
    <t>rullidel</t>
  </si>
  <si>
    <t>trahviring 150 m</t>
  </si>
  <si>
    <t>7,5 km  ( 3 x 2,5km )</t>
  </si>
  <si>
    <t>N</t>
  </si>
  <si>
    <t>M</t>
  </si>
  <si>
    <t>10 km  ( 3 x 3,3km )</t>
  </si>
  <si>
    <t>Eesti lahtised Meistrivõistlused suvebiathlonis 2010</t>
  </si>
  <si>
    <t>Otepää, 25.-26.09.2010</t>
  </si>
  <si>
    <t>L*</t>
  </si>
  <si>
    <t>12,5 km  ( 5 x 2,5km )</t>
  </si>
  <si>
    <t>M40</t>
  </si>
  <si>
    <t>Peakohtunik:Ants Orasson</t>
  </si>
  <si>
    <t>N13**</t>
  </si>
  <si>
    <t>M13**</t>
  </si>
  <si>
    <t>3 km  ( 3 x 1,0km )</t>
  </si>
  <si>
    <t>6 km  ( 3 x 2,0km )</t>
  </si>
  <si>
    <t>Birgit</t>
  </si>
  <si>
    <t>MARANIK</t>
  </si>
  <si>
    <t>Oti SPKL/Zahkna Team</t>
  </si>
  <si>
    <t>Hannes</t>
  </si>
  <si>
    <t>MOOR</t>
  </si>
  <si>
    <t>Vastseliina SPKL</t>
  </si>
  <si>
    <t>Keit</t>
  </si>
  <si>
    <t>SIKK</t>
  </si>
  <si>
    <t>Miikael-Johan</t>
  </si>
  <si>
    <t>TAMM</t>
  </si>
  <si>
    <t>Elva SUKL</t>
  </si>
  <si>
    <t>Mihkel</t>
  </si>
  <si>
    <t>UNT</t>
  </si>
  <si>
    <t>Kaidor</t>
  </si>
  <si>
    <t>KOMPUS</t>
  </si>
  <si>
    <t>Erik</t>
  </si>
  <si>
    <t>GOLDIN</t>
  </si>
  <si>
    <t>Heiki</t>
  </si>
  <si>
    <t>MÄESALU</t>
  </si>
  <si>
    <t>Aivar</t>
  </si>
  <si>
    <t>KÖÖK</t>
  </si>
  <si>
    <t>SPKL Biathlon</t>
  </si>
  <si>
    <t>Kaspar</t>
  </si>
  <si>
    <t>SONGISSEPP</t>
  </si>
  <si>
    <t>Rain</t>
  </si>
  <si>
    <t>KURESOO</t>
  </si>
  <si>
    <t>Kalle</t>
  </si>
  <si>
    <t>METSOJA</t>
  </si>
  <si>
    <t>Markko</t>
  </si>
  <si>
    <t>KOPPA</t>
  </si>
  <si>
    <t>Siim</t>
  </si>
  <si>
    <t>KOOLMEISTER</t>
  </si>
  <si>
    <t>Pühalepa SUKL Põhjakotkas</t>
  </si>
  <si>
    <t>DNS</t>
  </si>
  <si>
    <t>Romand</t>
  </si>
  <si>
    <t>KIISK</t>
  </si>
  <si>
    <t>SÜ Võru Biathlon</t>
  </si>
  <si>
    <t>Timo</t>
  </si>
  <si>
    <t>TRUU</t>
  </si>
  <si>
    <t>Peeter</t>
  </si>
  <si>
    <t>Jaan</t>
  </si>
  <si>
    <t>LENDSAAR</t>
  </si>
  <si>
    <t>Kaius</t>
  </si>
  <si>
    <t>LOOS</t>
  </si>
  <si>
    <t>Magnar</t>
  </si>
  <si>
    <t>ARUOJA</t>
  </si>
  <si>
    <t>Kristjan</t>
  </si>
  <si>
    <t>KOLL</t>
  </si>
  <si>
    <t>Nõmme SPKL</t>
  </si>
  <si>
    <t>Katrin</t>
  </si>
  <si>
    <t>KURG</t>
  </si>
  <si>
    <t>Meril</t>
  </si>
  <si>
    <t>BEILMANN</t>
  </si>
  <si>
    <t>Kelly</t>
  </si>
  <si>
    <t>VAINLO</t>
  </si>
  <si>
    <t>Maarja</t>
  </si>
  <si>
    <t>Oti SPKL /Zahkna Team</t>
  </si>
  <si>
    <t>Tuuli</t>
  </si>
  <si>
    <t>TOMINGAS</t>
  </si>
  <si>
    <t>SALUMÄE</t>
  </si>
  <si>
    <t>Sandra</t>
  </si>
  <si>
    <t>TARIKAS</t>
  </si>
  <si>
    <t>VV</t>
  </si>
  <si>
    <t>Johanna</t>
  </si>
  <si>
    <t>TALIHÄRM</t>
  </si>
  <si>
    <t>Grete</t>
  </si>
  <si>
    <t>GAIM</t>
  </si>
  <si>
    <t>Oti SPKL/Zahkna Team/Aud.</t>
  </si>
  <si>
    <t>Marju</t>
  </si>
  <si>
    <t>MEEMA</t>
  </si>
  <si>
    <t>Avely</t>
  </si>
  <si>
    <t>ALLAS</t>
  </si>
  <si>
    <t>Võru SPKO/SÜ Võru Biathlon</t>
  </si>
  <si>
    <t>Ulla</t>
  </si>
  <si>
    <t>HELINURM</t>
  </si>
  <si>
    <t>Kristi</t>
  </si>
  <si>
    <t>URM</t>
  </si>
  <si>
    <t>Rene</t>
  </si>
  <si>
    <t>ZAHKNA</t>
  </si>
  <si>
    <t>Kermo</t>
  </si>
  <si>
    <t>Vastseliina SPKL/Aud.</t>
  </si>
  <si>
    <t>Grigori</t>
  </si>
  <si>
    <t>GORLOVITŠ</t>
  </si>
  <si>
    <t>Äkke SUKL/Narva  Energia SPKO</t>
  </si>
  <si>
    <t>Johan</t>
  </si>
  <si>
    <t>KOSKINEN</t>
  </si>
  <si>
    <t>Äkke SUKL/Narva Energia SPKO</t>
  </si>
  <si>
    <t>Darja</t>
  </si>
  <si>
    <t>JURLOVA</t>
  </si>
  <si>
    <t>Äkke SUKL/Narva Energia SPKO/Aud.</t>
  </si>
  <si>
    <t>Karina</t>
  </si>
  <si>
    <t>HALDMA</t>
  </si>
  <si>
    <t>Jan</t>
  </si>
  <si>
    <t>TREIER</t>
  </si>
  <si>
    <t>Pühalepa SUKL Põhjakotkas/Aud.</t>
  </si>
  <si>
    <t>Priit</t>
  </si>
  <si>
    <t>VISLAPUU</t>
  </si>
  <si>
    <t>Võru SPKO/SÜ Võru Biathlon/Aud.</t>
  </si>
  <si>
    <t>Kalev</t>
  </si>
  <si>
    <t>ERMITS</t>
  </si>
  <si>
    <t>Elva SUKL/Audentes</t>
  </si>
  <si>
    <t>LUIK</t>
  </si>
  <si>
    <t>Andrei</t>
  </si>
  <si>
    <t>Krišjanis</t>
  </si>
  <si>
    <t>MEIRANS</t>
  </si>
  <si>
    <t>Latvia/Dinamo EG</t>
  </si>
  <si>
    <t>Kristel</t>
  </si>
  <si>
    <t>VIIGIPUU</t>
  </si>
  <si>
    <t>KIRSS</t>
  </si>
  <si>
    <t>Martin</t>
  </si>
  <si>
    <t>REMMELG</t>
  </si>
  <si>
    <t>Heigo</t>
  </si>
  <si>
    <t>LEPIK</t>
  </si>
  <si>
    <t>Kenet</t>
  </si>
  <si>
    <t>KROON</t>
  </si>
  <si>
    <t>NURMSALU</t>
  </si>
  <si>
    <t>SPKL Telemark</t>
  </si>
  <si>
    <t>Eveli</t>
  </si>
  <si>
    <t>SAUE</t>
  </si>
  <si>
    <t>SPKL Biathlon/ EKJ SPKL</t>
  </si>
  <si>
    <t>Kadri</t>
  </si>
  <si>
    <t>LEHTLA</t>
  </si>
  <si>
    <t>Sirli</t>
  </si>
  <si>
    <t>HANNI</t>
  </si>
  <si>
    <t>Jelena</t>
  </si>
  <si>
    <t>PLOTSKAJA</t>
  </si>
  <si>
    <t>Moskva</t>
  </si>
  <si>
    <t>Elisabeth</t>
  </si>
  <si>
    <t>JUUDAS</t>
  </si>
  <si>
    <t>Indrek</t>
  </si>
  <si>
    <t>TOBRELUTS</t>
  </si>
  <si>
    <t>Elva SUKL/EKJ SPKL</t>
  </si>
  <si>
    <t>Roland</t>
  </si>
  <si>
    <t>LESSING</t>
  </si>
  <si>
    <t>NARUSK</t>
  </si>
  <si>
    <t>SÜ Võru Biathlon/EKJ SPKL</t>
  </si>
  <si>
    <t>Kauri</t>
  </si>
  <si>
    <t>KÕIV</t>
  </si>
  <si>
    <t>Tõnis</t>
  </si>
  <si>
    <t>UIBOUPIN</t>
  </si>
  <si>
    <t>VIKS</t>
  </si>
  <si>
    <t>Daniil</t>
  </si>
  <si>
    <t>STEPTŠENKO</t>
  </si>
  <si>
    <t>ALA</t>
  </si>
  <si>
    <t>PAJOS</t>
  </si>
  <si>
    <t xml:space="preserve">SÜ Võru Biathlon </t>
  </si>
  <si>
    <t>Karel</t>
  </si>
  <si>
    <t>KULBIN</t>
  </si>
  <si>
    <t>MENŠIKOV</t>
  </si>
  <si>
    <t>*** läbimata trahviringi eest  +2 minutit</t>
  </si>
  <si>
    <t>***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</si>
</sst>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/>
    </xf>
    <xf numFmtId="20" fontId="7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7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21" fontId="0" fillId="0" borderId="16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1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21" fontId="0" fillId="0" borderId="0" xfId="0" applyNumberFormat="1" applyFont="1" applyAlignment="1">
      <alignment horizontal="center"/>
    </xf>
    <xf numFmtId="20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20" fontId="0" fillId="0" borderId="10" xfId="0" applyNumberFormat="1" applyFont="1" applyBorder="1" applyAlignment="1">
      <alignment/>
    </xf>
    <xf numFmtId="20" fontId="0" fillId="0" borderId="17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0" applyFont="1" applyBorder="1" applyAlignment="1">
      <alignment/>
    </xf>
    <xf numFmtId="21" fontId="0" fillId="0" borderId="16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164" fontId="0" fillId="0" borderId="25" xfId="0" applyNumberFormat="1" applyFont="1" applyBorder="1" applyAlignment="1">
      <alignment/>
    </xf>
    <xf numFmtId="20" fontId="0" fillId="0" borderId="11" xfId="0" applyNumberFormat="1" applyFont="1" applyBorder="1" applyAlignment="1">
      <alignment/>
    </xf>
    <xf numFmtId="164" fontId="0" fillId="0" borderId="26" xfId="0" applyNumberFormat="1" applyFont="1" applyBorder="1" applyAlignment="1">
      <alignment horizontal="center"/>
    </xf>
    <xf numFmtId="21" fontId="0" fillId="0" borderId="26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20" fontId="0" fillId="0" borderId="10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PageLayoutView="0" workbookViewId="0" topLeftCell="A1">
      <selection activeCell="Q1" sqref="Q1:R16384"/>
    </sheetView>
  </sheetViews>
  <sheetFormatPr defaultColWidth="9.140625" defaultRowHeight="12.75"/>
  <cols>
    <col min="1" max="1" width="5.57421875" style="0" customWidth="1"/>
    <col min="2" max="2" width="4.7109375" style="0" customWidth="1"/>
    <col min="3" max="3" width="10.140625" style="0" customWidth="1"/>
    <col min="4" max="4" width="13.8515625" style="0" customWidth="1"/>
    <col min="5" max="5" width="6.57421875" style="0" customWidth="1"/>
    <col min="6" max="6" width="31.00390625" style="0" customWidth="1"/>
    <col min="7" max="8" width="3.7109375" style="0" customWidth="1"/>
    <col min="9" max="9" width="3.57421875" style="0" customWidth="1"/>
    <col min="10" max="10" width="8.57421875" style="0" customWidth="1"/>
    <col min="11" max="15" width="0" style="0" hidden="1" customWidth="1"/>
    <col min="16" max="16" width="2.28125" style="0" customWidth="1"/>
    <col min="17" max="17" width="0" style="0" hidden="1" customWidth="1"/>
    <col min="18" max="18" width="13.421875" style="0" hidden="1" customWidth="1"/>
  </cols>
  <sheetData>
    <row r="1" spans="1:10" s="19" customFormat="1" ht="25.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6:10" ht="18">
      <c r="F2" s="54" t="s">
        <v>22</v>
      </c>
      <c r="G2" s="2"/>
      <c r="H2" s="2"/>
      <c r="I2" s="1"/>
      <c r="J2" s="3"/>
    </row>
    <row r="3" spans="1:10" ht="18">
      <c r="A3" s="132" t="s">
        <v>40</v>
      </c>
      <c r="B3" s="132"/>
      <c r="C3" s="132"/>
      <c r="D3" s="132"/>
      <c r="E3" s="132"/>
      <c r="F3" s="54"/>
      <c r="G3" s="2"/>
      <c r="H3" s="2"/>
      <c r="I3" s="1"/>
      <c r="J3" s="3"/>
    </row>
    <row r="4" spans="1:10" ht="18">
      <c r="A4" s="46" t="s">
        <v>28</v>
      </c>
      <c r="B4" s="46"/>
      <c r="C4" s="46"/>
      <c r="D4" s="46"/>
      <c r="E4" s="46"/>
      <c r="F4" s="1"/>
      <c r="G4" s="2"/>
      <c r="H4" s="2"/>
      <c r="I4" s="1"/>
      <c r="J4" s="3"/>
    </row>
    <row r="5" spans="1:10" ht="18">
      <c r="A5" s="46"/>
      <c r="B5" s="46"/>
      <c r="C5" s="46"/>
      <c r="D5" s="46"/>
      <c r="E5" s="46"/>
      <c r="F5" s="1"/>
      <c r="G5" s="2"/>
      <c r="H5" s="2"/>
      <c r="I5" s="1"/>
      <c r="J5" s="3"/>
    </row>
    <row r="6" spans="1:10" ht="18">
      <c r="A6" s="46"/>
      <c r="B6" s="46"/>
      <c r="C6" s="46"/>
      <c r="D6" s="46"/>
      <c r="E6" s="46"/>
      <c r="F6" s="1"/>
      <c r="G6" s="2"/>
      <c r="H6" s="2"/>
      <c r="I6" s="1"/>
      <c r="J6" s="3"/>
    </row>
    <row r="7" spans="1:10" s="19" customFormat="1" ht="12">
      <c r="A7" s="22"/>
      <c r="B7" s="22"/>
      <c r="C7" s="22"/>
      <c r="D7" s="22"/>
      <c r="E7" s="22"/>
      <c r="F7" s="22"/>
      <c r="G7" s="22"/>
      <c r="H7" s="22"/>
      <c r="I7" s="22"/>
      <c r="J7" s="34"/>
    </row>
    <row r="8" spans="1:10" s="48" customFormat="1" ht="15">
      <c r="A8" s="47" t="s">
        <v>45</v>
      </c>
      <c r="C8" s="133" t="s">
        <v>29</v>
      </c>
      <c r="D8" s="133"/>
      <c r="E8" s="47" t="s">
        <v>25</v>
      </c>
      <c r="F8" s="55" t="s">
        <v>32</v>
      </c>
      <c r="G8" s="129" t="s">
        <v>30</v>
      </c>
      <c r="H8" s="129"/>
      <c r="I8" s="129"/>
      <c r="J8" s="129"/>
    </row>
    <row r="9" spans="1:13" s="8" customFormat="1" ht="12.75">
      <c r="A9" s="4" t="s">
        <v>0</v>
      </c>
      <c r="B9" s="5" t="s">
        <v>1</v>
      </c>
      <c r="C9" s="17" t="s">
        <v>7</v>
      </c>
      <c r="D9" s="18" t="s">
        <v>2</v>
      </c>
      <c r="E9" s="6" t="s">
        <v>3</v>
      </c>
      <c r="F9" s="4" t="s">
        <v>4</v>
      </c>
      <c r="G9" s="4" t="s">
        <v>41</v>
      </c>
      <c r="H9" s="4" t="s">
        <v>5</v>
      </c>
      <c r="I9" s="4" t="s">
        <v>6</v>
      </c>
      <c r="J9" s="7" t="s">
        <v>8</v>
      </c>
      <c r="L9" s="9" t="s">
        <v>16</v>
      </c>
      <c r="M9" s="10" t="s">
        <v>17</v>
      </c>
    </row>
    <row r="10" spans="1:14" s="8" customFormat="1" ht="12.75">
      <c r="A10" s="56">
        <v>1</v>
      </c>
      <c r="B10" s="61">
        <v>7</v>
      </c>
      <c r="C10" s="83" t="s">
        <v>49</v>
      </c>
      <c r="D10" s="58" t="s">
        <v>50</v>
      </c>
      <c r="E10" s="60">
        <v>1997</v>
      </c>
      <c r="F10" s="84" t="s">
        <v>51</v>
      </c>
      <c r="G10" s="60">
        <v>2</v>
      </c>
      <c r="H10" s="61">
        <v>0</v>
      </c>
      <c r="I10" s="56">
        <f>SUM(G10:H10)</f>
        <v>2</v>
      </c>
      <c r="J10" s="62">
        <f>N10-M10</f>
        <v>0.007534722222222179</v>
      </c>
      <c r="K10" s="63"/>
      <c r="L10" s="85">
        <v>7</v>
      </c>
      <c r="M10" s="64">
        <v>0.4607638888888889</v>
      </c>
      <c r="N10" s="86">
        <v>0.4682986111111111</v>
      </c>
    </row>
    <row r="11" spans="1:13" s="29" customFormat="1" ht="12">
      <c r="A11" s="23"/>
      <c r="B11" s="23"/>
      <c r="E11" s="26"/>
      <c r="F11" s="32"/>
      <c r="G11" s="23"/>
      <c r="H11" s="23"/>
      <c r="I11" s="23"/>
      <c r="J11" s="28"/>
      <c r="K11" s="23"/>
      <c r="L11" s="28"/>
      <c r="M11" s="30"/>
    </row>
    <row r="12" spans="1:13" s="29" customFormat="1" ht="12">
      <c r="A12" s="131" t="s">
        <v>24</v>
      </c>
      <c r="B12" s="131"/>
      <c r="C12" s="131"/>
      <c r="D12" s="131"/>
      <c r="E12" s="26"/>
      <c r="F12" s="32"/>
      <c r="G12" s="23"/>
      <c r="H12" s="23"/>
      <c r="I12" s="23"/>
      <c r="J12" s="28"/>
      <c r="K12" s="23"/>
      <c r="L12" s="28"/>
      <c r="M12" s="30"/>
    </row>
    <row r="13" spans="1:13" s="29" customFormat="1" ht="12">
      <c r="A13" s="131" t="s">
        <v>23</v>
      </c>
      <c r="B13" s="131"/>
      <c r="C13" s="131"/>
      <c r="D13" s="25"/>
      <c r="E13" s="26"/>
      <c r="F13" s="32"/>
      <c r="G13" s="23"/>
      <c r="H13" s="23"/>
      <c r="I13" s="23"/>
      <c r="J13" s="28"/>
      <c r="K13" s="23"/>
      <c r="L13" s="28"/>
      <c r="M13" s="30"/>
    </row>
    <row r="14" spans="1:13" s="29" customFormat="1" ht="12">
      <c r="A14" s="35"/>
      <c r="B14" s="35"/>
      <c r="C14" s="35"/>
      <c r="D14" s="25"/>
      <c r="E14" s="26"/>
      <c r="F14" s="32"/>
      <c r="G14" s="23"/>
      <c r="H14" s="23"/>
      <c r="I14" s="23"/>
      <c r="J14" s="28"/>
      <c r="K14" s="23"/>
      <c r="L14" s="28"/>
      <c r="M14" s="30"/>
    </row>
    <row r="15" spans="1:11" s="48" customFormat="1" ht="15">
      <c r="A15" s="47" t="s">
        <v>46</v>
      </c>
      <c r="B15" s="50"/>
      <c r="C15" s="133" t="s">
        <v>29</v>
      </c>
      <c r="D15" s="133"/>
      <c r="E15" s="47" t="s">
        <v>25</v>
      </c>
      <c r="F15" s="55" t="s">
        <v>32</v>
      </c>
      <c r="G15" s="129" t="s">
        <v>30</v>
      </c>
      <c r="H15" s="129"/>
      <c r="I15" s="129"/>
      <c r="J15" s="129"/>
      <c r="K15" s="51"/>
    </row>
    <row r="16" spans="1:13" s="8" customFormat="1" ht="12.75">
      <c r="A16" s="4" t="s">
        <v>0</v>
      </c>
      <c r="B16" s="5" t="s">
        <v>1</v>
      </c>
      <c r="C16" s="17" t="s">
        <v>7</v>
      </c>
      <c r="D16" s="18" t="s">
        <v>2</v>
      </c>
      <c r="E16" s="6" t="s">
        <v>3</v>
      </c>
      <c r="F16" s="4" t="s">
        <v>4</v>
      </c>
      <c r="G16" s="4" t="s">
        <v>41</v>
      </c>
      <c r="H16" s="4" t="s">
        <v>5</v>
      </c>
      <c r="I16" s="4" t="s">
        <v>6</v>
      </c>
      <c r="J16" s="7" t="s">
        <v>8</v>
      </c>
      <c r="K16" s="37"/>
      <c r="L16" s="10" t="s">
        <v>16</v>
      </c>
      <c r="M16" s="10" t="s">
        <v>17</v>
      </c>
    </row>
    <row r="17" spans="1:18" s="8" customFormat="1" ht="12.75">
      <c r="A17" s="56">
        <v>1</v>
      </c>
      <c r="B17" s="61">
        <v>4</v>
      </c>
      <c r="C17" s="69" t="s">
        <v>52</v>
      </c>
      <c r="D17" s="68" t="s">
        <v>53</v>
      </c>
      <c r="E17" s="70">
        <v>1997</v>
      </c>
      <c r="F17" s="73" t="s">
        <v>54</v>
      </c>
      <c r="G17" s="60">
        <v>0</v>
      </c>
      <c r="H17" s="87">
        <v>4</v>
      </c>
      <c r="I17" s="88">
        <f aca="true" t="shared" si="0" ref="I17:I22">SUM(G17:H17)</f>
        <v>4</v>
      </c>
      <c r="J17" s="62">
        <f aca="true" t="shared" si="1" ref="J17:J22">N17-M17</f>
        <v>0.007233796296296502</v>
      </c>
      <c r="K17" s="63"/>
      <c r="L17" s="61">
        <v>4</v>
      </c>
      <c r="M17" s="62">
        <v>0.459722222222222</v>
      </c>
      <c r="N17" s="74">
        <v>0.4669560185185185</v>
      </c>
      <c r="O17" s="65"/>
      <c r="R17" s="107">
        <f aca="true" t="shared" si="2" ref="R17:R22">J17-"00:10:25"</f>
        <v>2.0556473190325164E-16</v>
      </c>
    </row>
    <row r="18" spans="1:18" s="8" customFormat="1" ht="12.75">
      <c r="A18" s="56">
        <v>2</v>
      </c>
      <c r="B18" s="61">
        <v>2</v>
      </c>
      <c r="C18" s="69" t="s">
        <v>55</v>
      </c>
      <c r="D18" s="68" t="s">
        <v>56</v>
      </c>
      <c r="E18" s="70">
        <v>1998</v>
      </c>
      <c r="F18" s="73" t="s">
        <v>54</v>
      </c>
      <c r="G18" s="60">
        <v>1</v>
      </c>
      <c r="H18" s="87">
        <v>2</v>
      </c>
      <c r="I18" s="88">
        <f t="shared" si="0"/>
        <v>3</v>
      </c>
      <c r="J18" s="62">
        <f t="shared" si="1"/>
        <v>0.007314814814814774</v>
      </c>
      <c r="K18" s="63"/>
      <c r="L18" s="61">
        <v>2</v>
      </c>
      <c r="M18" s="62">
        <v>0.4590277777777778</v>
      </c>
      <c r="N18" s="74">
        <v>0.4663425925925926</v>
      </c>
      <c r="R18" s="107">
        <f t="shared" si="2"/>
        <v>8.10185185184777E-05</v>
      </c>
    </row>
    <row r="19" spans="1:18" s="8" customFormat="1" ht="12.75">
      <c r="A19" s="56">
        <v>3</v>
      </c>
      <c r="B19" s="61">
        <v>3</v>
      </c>
      <c r="C19" s="69" t="s">
        <v>57</v>
      </c>
      <c r="D19" s="68" t="s">
        <v>58</v>
      </c>
      <c r="E19" s="70">
        <v>1998</v>
      </c>
      <c r="F19" s="73" t="s">
        <v>59</v>
      </c>
      <c r="G19" s="60">
        <v>2</v>
      </c>
      <c r="H19" s="87">
        <v>3</v>
      </c>
      <c r="I19" s="88">
        <f t="shared" si="0"/>
        <v>5</v>
      </c>
      <c r="J19" s="62">
        <f t="shared" si="1"/>
        <v>0.007569444444444462</v>
      </c>
      <c r="K19" s="63"/>
      <c r="L19" s="61">
        <v>3</v>
      </c>
      <c r="M19" s="62">
        <v>0.459375</v>
      </c>
      <c r="N19" s="74">
        <v>0.46694444444444444</v>
      </c>
      <c r="O19" s="65"/>
      <c r="R19" s="107">
        <f t="shared" si="2"/>
        <v>0.00033564814814816563</v>
      </c>
    </row>
    <row r="20" spans="1:18" s="8" customFormat="1" ht="12.75">
      <c r="A20" s="56">
        <v>4</v>
      </c>
      <c r="B20" s="61">
        <v>5</v>
      </c>
      <c r="C20" s="69" t="s">
        <v>60</v>
      </c>
      <c r="D20" s="68" t="s">
        <v>61</v>
      </c>
      <c r="E20" s="70">
        <v>1997</v>
      </c>
      <c r="F20" s="73" t="s">
        <v>59</v>
      </c>
      <c r="G20" s="60">
        <v>1</v>
      </c>
      <c r="H20" s="87">
        <v>5</v>
      </c>
      <c r="I20" s="88">
        <f t="shared" si="0"/>
        <v>6</v>
      </c>
      <c r="J20" s="62">
        <f t="shared" si="1"/>
        <v>0.008530092592592076</v>
      </c>
      <c r="K20" s="63"/>
      <c r="L20" s="61">
        <v>5</v>
      </c>
      <c r="M20" s="62">
        <v>0.460069444444445</v>
      </c>
      <c r="N20" s="74">
        <v>0.46859953703703705</v>
      </c>
      <c r="O20" s="65"/>
      <c r="R20" s="107">
        <f t="shared" si="2"/>
        <v>0.0012962962962957793</v>
      </c>
    </row>
    <row r="21" spans="1:18" s="8" customFormat="1" ht="12.75">
      <c r="A21" s="56">
        <v>5</v>
      </c>
      <c r="B21" s="61">
        <v>6</v>
      </c>
      <c r="C21" s="69" t="s">
        <v>62</v>
      </c>
      <c r="D21" s="68" t="s">
        <v>63</v>
      </c>
      <c r="E21" s="70">
        <v>1998</v>
      </c>
      <c r="F21" s="73" t="s">
        <v>59</v>
      </c>
      <c r="G21" s="60">
        <v>1</v>
      </c>
      <c r="H21" s="87">
        <v>3</v>
      </c>
      <c r="I21" s="88">
        <f t="shared" si="0"/>
        <v>4</v>
      </c>
      <c r="J21" s="62">
        <f t="shared" si="1"/>
        <v>0.009236111111110779</v>
      </c>
      <c r="K21" s="63"/>
      <c r="L21" s="61">
        <v>6</v>
      </c>
      <c r="M21" s="62">
        <v>0.460416666666667</v>
      </c>
      <c r="N21" s="74">
        <v>0.46965277777777775</v>
      </c>
      <c r="O21" s="65"/>
      <c r="R21" s="107">
        <f t="shared" si="2"/>
        <v>0.002002314814814482</v>
      </c>
    </row>
    <row r="22" spans="1:18" s="8" customFormat="1" ht="12.75">
      <c r="A22" s="56">
        <v>6</v>
      </c>
      <c r="B22" s="61">
        <v>1</v>
      </c>
      <c r="C22" s="83" t="s">
        <v>64</v>
      </c>
      <c r="D22" s="58" t="s">
        <v>65</v>
      </c>
      <c r="E22" s="70">
        <v>1997</v>
      </c>
      <c r="F22" s="73" t="s">
        <v>59</v>
      </c>
      <c r="G22" s="60">
        <v>3</v>
      </c>
      <c r="H22" s="87">
        <v>5</v>
      </c>
      <c r="I22" s="88">
        <f t="shared" si="0"/>
        <v>8</v>
      </c>
      <c r="J22" s="62">
        <f t="shared" si="1"/>
        <v>0.00998842592592597</v>
      </c>
      <c r="K22" s="63"/>
      <c r="L22" s="61">
        <v>1</v>
      </c>
      <c r="M22" s="62">
        <v>0.45868055555555554</v>
      </c>
      <c r="N22" s="74">
        <v>0.4686689814814815</v>
      </c>
      <c r="O22" s="65"/>
      <c r="R22" s="107">
        <f t="shared" si="2"/>
        <v>0.0027546296296296737</v>
      </c>
    </row>
    <row r="23" spans="1:14" s="19" customFormat="1" ht="12">
      <c r="A23" s="23"/>
      <c r="B23" s="23"/>
      <c r="C23" s="24"/>
      <c r="D23" s="25"/>
      <c r="E23" s="26"/>
      <c r="F23" s="27"/>
      <c r="G23" s="23"/>
      <c r="H23" s="33"/>
      <c r="I23" s="33"/>
      <c r="J23" s="78"/>
      <c r="K23" s="78"/>
      <c r="L23" s="23"/>
      <c r="M23" s="78"/>
      <c r="N23" s="79"/>
    </row>
    <row r="24" spans="1:14" s="19" customFormat="1" ht="12">
      <c r="A24" s="23"/>
      <c r="B24" s="23"/>
      <c r="C24" s="24"/>
      <c r="D24" s="25"/>
      <c r="E24" s="26"/>
      <c r="F24" s="27"/>
      <c r="G24" s="23"/>
      <c r="H24" s="23"/>
      <c r="I24" s="23"/>
      <c r="J24" s="28"/>
      <c r="K24" s="23"/>
      <c r="L24" s="28"/>
      <c r="M24" s="30"/>
      <c r="N24" s="20"/>
    </row>
    <row r="25" spans="1:11" s="48" customFormat="1" ht="15">
      <c r="A25" s="47" t="s">
        <v>10</v>
      </c>
      <c r="B25" s="49"/>
      <c r="C25" s="128" t="s">
        <v>47</v>
      </c>
      <c r="D25" s="128"/>
      <c r="E25" s="47" t="s">
        <v>26</v>
      </c>
      <c r="F25" s="55" t="s">
        <v>32</v>
      </c>
      <c r="G25" s="129" t="s">
        <v>30</v>
      </c>
      <c r="H25" s="129"/>
      <c r="I25" s="129"/>
      <c r="J25" s="129"/>
      <c r="K25" s="51"/>
    </row>
    <row r="26" spans="1:13" s="8" customFormat="1" ht="12.75">
      <c r="A26" s="4" t="s">
        <v>0</v>
      </c>
      <c r="B26" s="4" t="s">
        <v>1</v>
      </c>
      <c r="C26" s="17" t="s">
        <v>7</v>
      </c>
      <c r="D26" s="18" t="s">
        <v>2</v>
      </c>
      <c r="E26" s="4" t="s">
        <v>3</v>
      </c>
      <c r="F26" s="4" t="s">
        <v>4</v>
      </c>
      <c r="G26" s="4" t="s">
        <v>5</v>
      </c>
      <c r="H26" s="4" t="s">
        <v>5</v>
      </c>
      <c r="I26" s="4" t="s">
        <v>6</v>
      </c>
      <c r="J26" s="7" t="s">
        <v>8</v>
      </c>
      <c r="L26" s="9" t="s">
        <v>16</v>
      </c>
      <c r="M26" s="10" t="s">
        <v>17</v>
      </c>
    </row>
    <row r="27" spans="1:18" s="8" customFormat="1" ht="12.75">
      <c r="A27" s="60">
        <v>1</v>
      </c>
      <c r="B27" s="60">
        <v>17</v>
      </c>
      <c r="C27" s="103" t="s">
        <v>98</v>
      </c>
      <c r="D27" s="90" t="s">
        <v>99</v>
      </c>
      <c r="E27" s="60">
        <v>1996</v>
      </c>
      <c r="F27" s="84" t="s">
        <v>51</v>
      </c>
      <c r="G27" s="99">
        <v>3</v>
      </c>
      <c r="H27" s="60">
        <v>2</v>
      </c>
      <c r="I27" s="99">
        <f aca="true" t="shared" si="3" ref="I27:I33">SUM(G27:H27)</f>
        <v>5</v>
      </c>
      <c r="J27" s="82">
        <f aca="true" t="shared" si="4" ref="J27:J33">M27-L27</f>
        <v>0.010370370370370474</v>
      </c>
      <c r="K27" s="60">
        <v>17</v>
      </c>
      <c r="L27" s="82">
        <v>0.464236111111111</v>
      </c>
      <c r="M27" s="91">
        <v>0.4746064814814815</v>
      </c>
      <c r="R27" s="107">
        <f>J27-"00:14:56"</f>
        <v>1.0408340855860843E-16</v>
      </c>
    </row>
    <row r="28" spans="1:18" s="8" customFormat="1" ht="12.75">
      <c r="A28" s="60">
        <v>2</v>
      </c>
      <c r="B28" s="60">
        <v>18</v>
      </c>
      <c r="C28" s="104" t="s">
        <v>100</v>
      </c>
      <c r="D28" s="58" t="s">
        <v>101</v>
      </c>
      <c r="E28" s="70">
        <v>1995</v>
      </c>
      <c r="F28" s="73" t="s">
        <v>97</v>
      </c>
      <c r="G28" s="99">
        <v>2</v>
      </c>
      <c r="H28" s="60">
        <v>4</v>
      </c>
      <c r="I28" s="99">
        <f t="shared" si="3"/>
        <v>6</v>
      </c>
      <c r="J28" s="82">
        <f t="shared" si="4"/>
        <v>0.010798611111111467</v>
      </c>
      <c r="K28" s="60">
        <v>18</v>
      </c>
      <c r="L28" s="82">
        <v>0.464583333333333</v>
      </c>
      <c r="M28" s="91">
        <v>0.4753819444444445</v>
      </c>
      <c r="R28" s="107">
        <f aca="true" t="shared" si="5" ref="R28:R33">J28-"00:14:56"</f>
        <v>0.0004282407407410968</v>
      </c>
    </row>
    <row r="29" spans="1:18" s="8" customFormat="1" ht="12.75">
      <c r="A29" s="60">
        <v>3</v>
      </c>
      <c r="B29" s="60">
        <v>14</v>
      </c>
      <c r="C29" s="105" t="s">
        <v>102</v>
      </c>
      <c r="D29" s="106" t="s">
        <v>103</v>
      </c>
      <c r="E29" s="70">
        <v>1995</v>
      </c>
      <c r="F29" s="73" t="s">
        <v>97</v>
      </c>
      <c r="G29" s="99">
        <v>4</v>
      </c>
      <c r="H29" s="60">
        <v>0</v>
      </c>
      <c r="I29" s="99">
        <f>SUM(G29:H29)</f>
        <v>4</v>
      </c>
      <c r="J29" s="82">
        <f>M29-L29</f>
        <v>0.011458333333333348</v>
      </c>
      <c r="K29" s="60">
        <v>14</v>
      </c>
      <c r="L29" s="82">
        <v>0.46319444444444446</v>
      </c>
      <c r="M29" s="91">
        <v>0.4746527777777778</v>
      </c>
      <c r="R29" s="107">
        <f t="shared" si="5"/>
        <v>0.001087962962962978</v>
      </c>
    </row>
    <row r="30" spans="1:18" s="8" customFormat="1" ht="12.75">
      <c r="A30" s="60">
        <v>4</v>
      </c>
      <c r="B30" s="60">
        <v>15</v>
      </c>
      <c r="C30" s="104" t="s">
        <v>104</v>
      </c>
      <c r="D30" s="58" t="s">
        <v>50</v>
      </c>
      <c r="E30" s="70">
        <v>1995</v>
      </c>
      <c r="F30" s="73" t="s">
        <v>105</v>
      </c>
      <c r="G30" s="99">
        <v>3</v>
      </c>
      <c r="H30" s="60">
        <v>3</v>
      </c>
      <c r="I30" s="99">
        <f t="shared" si="3"/>
        <v>6</v>
      </c>
      <c r="J30" s="82">
        <f t="shared" si="4"/>
        <v>0.011956018518518463</v>
      </c>
      <c r="K30" s="60">
        <v>15</v>
      </c>
      <c r="L30" s="82">
        <v>0.4635416666666667</v>
      </c>
      <c r="M30" s="91">
        <v>0.47549768518518515</v>
      </c>
      <c r="R30" s="107">
        <f t="shared" si="5"/>
        <v>0.001585648148148093</v>
      </c>
    </row>
    <row r="31" spans="1:18" s="8" customFormat="1" ht="12.75">
      <c r="A31" s="60">
        <v>5</v>
      </c>
      <c r="B31" s="60">
        <v>20</v>
      </c>
      <c r="C31" s="104" t="s">
        <v>106</v>
      </c>
      <c r="D31" s="58" t="s">
        <v>107</v>
      </c>
      <c r="E31" s="70">
        <v>1995</v>
      </c>
      <c r="F31" s="73" t="s">
        <v>97</v>
      </c>
      <c r="G31" s="99">
        <v>3</v>
      </c>
      <c r="H31" s="60">
        <v>2</v>
      </c>
      <c r="I31" s="99">
        <f t="shared" si="3"/>
        <v>5</v>
      </c>
      <c r="J31" s="82">
        <f t="shared" si="4"/>
        <v>0.012002314814814619</v>
      </c>
      <c r="K31" s="60">
        <v>20</v>
      </c>
      <c r="L31" s="82">
        <v>0.465277777777778</v>
      </c>
      <c r="M31" s="91">
        <v>0.47728009259259263</v>
      </c>
      <c r="R31" s="107">
        <f t="shared" si="5"/>
        <v>0.0016319444444442485</v>
      </c>
    </row>
    <row r="32" spans="1:18" s="8" customFormat="1" ht="12.75">
      <c r="A32" s="60">
        <v>6</v>
      </c>
      <c r="B32" s="60">
        <v>16</v>
      </c>
      <c r="C32" s="104" t="s">
        <v>104</v>
      </c>
      <c r="D32" s="58" t="s">
        <v>108</v>
      </c>
      <c r="E32" s="70">
        <v>1995</v>
      </c>
      <c r="F32" s="73" t="s">
        <v>97</v>
      </c>
      <c r="G32" s="99">
        <v>4</v>
      </c>
      <c r="H32" s="60">
        <v>4</v>
      </c>
      <c r="I32" s="99">
        <f t="shared" si="3"/>
        <v>8</v>
      </c>
      <c r="J32" s="82">
        <f t="shared" si="4"/>
        <v>0.012118055555555396</v>
      </c>
      <c r="K32" s="60">
        <v>16</v>
      </c>
      <c r="L32" s="82">
        <v>0.463888888888889</v>
      </c>
      <c r="M32" s="91">
        <v>0.4760069444444444</v>
      </c>
      <c r="R32" s="107">
        <f t="shared" si="5"/>
        <v>0.0017476851851850259</v>
      </c>
    </row>
    <row r="33" spans="1:18" s="8" customFormat="1" ht="12.75">
      <c r="A33" s="60">
        <v>7</v>
      </c>
      <c r="B33" s="60">
        <v>19</v>
      </c>
      <c r="C33" s="103" t="s">
        <v>109</v>
      </c>
      <c r="D33" s="90" t="s">
        <v>110</v>
      </c>
      <c r="E33" s="60">
        <v>1996</v>
      </c>
      <c r="F33" s="84" t="s">
        <v>51</v>
      </c>
      <c r="G33" s="99">
        <v>4</v>
      </c>
      <c r="H33" s="60">
        <v>4</v>
      </c>
      <c r="I33" s="99">
        <f t="shared" si="3"/>
        <v>8</v>
      </c>
      <c r="J33" s="82">
        <f t="shared" si="4"/>
        <v>0.013194444444444009</v>
      </c>
      <c r="K33" s="60">
        <v>19</v>
      </c>
      <c r="L33" s="82">
        <v>0.464930555555556</v>
      </c>
      <c r="M33" s="91">
        <v>0.478125</v>
      </c>
      <c r="R33" s="107">
        <f t="shared" si="5"/>
        <v>0.002824074074073639</v>
      </c>
    </row>
    <row r="34" spans="1:14" s="19" customFormat="1" ht="12">
      <c r="A34" s="23"/>
      <c r="B34" s="23"/>
      <c r="C34" s="24"/>
      <c r="D34" s="25"/>
      <c r="E34" s="26"/>
      <c r="F34" s="32"/>
      <c r="G34" s="23"/>
      <c r="H34" s="23"/>
      <c r="I34" s="23"/>
      <c r="J34" s="28"/>
      <c r="K34" s="23"/>
      <c r="L34" s="28"/>
      <c r="M34" s="30"/>
      <c r="N34" s="20"/>
    </row>
    <row r="35" spans="1:13" s="19" customFormat="1" ht="12">
      <c r="A35" s="23"/>
      <c r="B35" s="23"/>
      <c r="C35" s="25"/>
      <c r="D35" s="29"/>
      <c r="E35" s="26"/>
      <c r="F35" s="27"/>
      <c r="G35" s="23"/>
      <c r="H35" s="23"/>
      <c r="I35" s="23"/>
      <c r="J35" s="28"/>
      <c r="K35" s="23"/>
      <c r="L35" s="28"/>
      <c r="M35" s="30"/>
    </row>
    <row r="36" spans="1:11" s="15" customFormat="1" ht="15.75">
      <c r="A36" s="14" t="s">
        <v>9</v>
      </c>
      <c r="B36" s="14"/>
      <c r="C36" s="134" t="s">
        <v>47</v>
      </c>
      <c r="D36" s="134"/>
      <c r="E36" s="47" t="s">
        <v>26</v>
      </c>
      <c r="F36" s="55" t="s">
        <v>32</v>
      </c>
      <c r="G36" s="129" t="s">
        <v>30</v>
      </c>
      <c r="H36" s="129"/>
      <c r="I36" s="129"/>
      <c r="J36" s="129"/>
      <c r="K36" s="2"/>
    </row>
    <row r="37" spans="1:13" s="8" customFormat="1" ht="12.75">
      <c r="A37" s="4" t="s">
        <v>0</v>
      </c>
      <c r="B37" s="5" t="s">
        <v>1</v>
      </c>
      <c r="C37" s="17" t="s">
        <v>7</v>
      </c>
      <c r="D37" s="18" t="s">
        <v>2</v>
      </c>
      <c r="E37" s="4" t="s">
        <v>3</v>
      </c>
      <c r="F37" s="4" t="s">
        <v>4</v>
      </c>
      <c r="G37" s="4" t="s">
        <v>5</v>
      </c>
      <c r="H37" s="4" t="s">
        <v>5</v>
      </c>
      <c r="I37" s="4" t="s">
        <v>6</v>
      </c>
      <c r="J37" s="7" t="s">
        <v>8</v>
      </c>
      <c r="K37" s="37"/>
      <c r="L37" s="10" t="s">
        <v>16</v>
      </c>
      <c r="M37" s="10" t="s">
        <v>17</v>
      </c>
    </row>
    <row r="38" spans="1:18" s="8" customFormat="1" ht="12.75">
      <c r="A38" s="102">
        <v>1</v>
      </c>
      <c r="B38" s="60">
        <v>9</v>
      </c>
      <c r="C38" s="96" t="s">
        <v>86</v>
      </c>
      <c r="D38" s="97" t="s">
        <v>87</v>
      </c>
      <c r="E38" s="70">
        <v>1995</v>
      </c>
      <c r="F38" s="73" t="s">
        <v>54</v>
      </c>
      <c r="G38" s="60">
        <v>1</v>
      </c>
      <c r="H38" s="66">
        <v>1</v>
      </c>
      <c r="I38" s="99">
        <f>SUM(G38:H38)</f>
        <v>2</v>
      </c>
      <c r="J38" s="92">
        <f>M38-L38</f>
        <v>0.009108796296296351</v>
      </c>
      <c r="K38" s="12">
        <v>9</v>
      </c>
      <c r="L38" s="100">
        <v>0.4614583333333333</v>
      </c>
      <c r="M38" s="74">
        <v>0.47056712962962965</v>
      </c>
      <c r="N38" s="65"/>
      <c r="R38" s="107">
        <f>J38-"00:13:07"</f>
        <v>5.377642775528102E-17</v>
      </c>
    </row>
    <row r="39" spans="1:18" s="8" customFormat="1" ht="12.75">
      <c r="A39" s="102">
        <v>2</v>
      </c>
      <c r="B39" s="60">
        <v>8</v>
      </c>
      <c r="C39" s="93" t="s">
        <v>88</v>
      </c>
      <c r="D39" s="93" t="s">
        <v>63</v>
      </c>
      <c r="E39" s="60">
        <v>1996</v>
      </c>
      <c r="F39" s="37" t="s">
        <v>59</v>
      </c>
      <c r="G39" s="60">
        <v>2</v>
      </c>
      <c r="H39" s="66">
        <v>3</v>
      </c>
      <c r="I39" s="99">
        <f>SUM(G39:H39)</f>
        <v>5</v>
      </c>
      <c r="J39" s="92">
        <f>M39-L39</f>
        <v>0.011087962962962994</v>
      </c>
      <c r="K39" s="60">
        <v>8</v>
      </c>
      <c r="L39" s="101">
        <v>0.4611111111111111</v>
      </c>
      <c r="M39" s="74">
        <v>0.4721990740740741</v>
      </c>
      <c r="N39" s="65"/>
      <c r="R39" s="107">
        <f>J39-"00:13:07"</f>
        <v>0.0019791666666666968</v>
      </c>
    </row>
    <row r="40" spans="1:18" s="8" customFormat="1" ht="12.75">
      <c r="A40" s="102">
        <v>3</v>
      </c>
      <c r="B40" s="60">
        <v>11</v>
      </c>
      <c r="C40" s="67" t="s">
        <v>89</v>
      </c>
      <c r="D40" s="57" t="s">
        <v>90</v>
      </c>
      <c r="E40" s="70">
        <v>1995</v>
      </c>
      <c r="F40" s="73" t="s">
        <v>54</v>
      </c>
      <c r="G40" s="99">
        <v>2</v>
      </c>
      <c r="H40" s="66">
        <v>2</v>
      </c>
      <c r="I40" s="99">
        <f>SUM(G40:H40)</f>
        <v>4</v>
      </c>
      <c r="J40" s="92">
        <f>M40-L40</f>
        <v>0.011504629629629393</v>
      </c>
      <c r="K40" s="60">
        <v>11</v>
      </c>
      <c r="L40" s="101">
        <v>0.462152777777778</v>
      </c>
      <c r="M40" s="74">
        <v>0.4736574074074074</v>
      </c>
      <c r="R40" s="107">
        <f>J40-"00:13:07"</f>
        <v>0.0023958333333330955</v>
      </c>
    </row>
    <row r="41" spans="1:18" s="8" customFormat="1" ht="12.75">
      <c r="A41" s="56">
        <v>4</v>
      </c>
      <c r="B41" s="60">
        <v>12</v>
      </c>
      <c r="C41" s="69" t="s">
        <v>91</v>
      </c>
      <c r="D41" s="68" t="s">
        <v>92</v>
      </c>
      <c r="E41" s="70">
        <v>1995</v>
      </c>
      <c r="F41" s="73" t="s">
        <v>59</v>
      </c>
      <c r="G41" s="60">
        <v>4</v>
      </c>
      <c r="H41" s="81">
        <v>4</v>
      </c>
      <c r="I41" s="99">
        <f>SUM(G41:H41)</f>
        <v>8</v>
      </c>
      <c r="J41" s="92">
        <f>M41-L41</f>
        <v>0.011736111111111058</v>
      </c>
      <c r="K41" s="60">
        <v>12</v>
      </c>
      <c r="L41" s="101">
        <v>0.4625</v>
      </c>
      <c r="M41" s="74">
        <v>0.4742361111111111</v>
      </c>
      <c r="N41" s="65"/>
      <c r="R41" s="107">
        <f>J41-"00:13:07"</f>
        <v>0.002627314814814761</v>
      </c>
    </row>
    <row r="42" spans="1:18" s="8" customFormat="1" ht="12.75">
      <c r="A42" s="56"/>
      <c r="B42" s="60">
        <v>10</v>
      </c>
      <c r="C42" s="69" t="s">
        <v>93</v>
      </c>
      <c r="D42" s="68" t="s">
        <v>94</v>
      </c>
      <c r="E42" s="70">
        <v>1995</v>
      </c>
      <c r="F42" s="73" t="s">
        <v>59</v>
      </c>
      <c r="G42" s="99"/>
      <c r="H42" s="61"/>
      <c r="I42" s="99"/>
      <c r="J42" s="92" t="s">
        <v>82</v>
      </c>
      <c r="K42" s="60">
        <v>10</v>
      </c>
      <c r="L42" s="101">
        <v>0.461805555555556</v>
      </c>
      <c r="M42" s="74">
        <v>0.5833333333333334</v>
      </c>
      <c r="Q42" s="8" t="s">
        <v>111</v>
      </c>
      <c r="R42" s="107">
        <v>0.002824074074074074</v>
      </c>
    </row>
    <row r="43" spans="1:13" s="8" customFormat="1" ht="12.75">
      <c r="A43" s="56"/>
      <c r="B43" s="60">
        <v>13</v>
      </c>
      <c r="C43" s="69" t="s">
        <v>95</v>
      </c>
      <c r="D43" s="68" t="s">
        <v>96</v>
      </c>
      <c r="E43" s="70">
        <v>1995</v>
      </c>
      <c r="F43" s="73" t="s">
        <v>97</v>
      </c>
      <c r="G43" s="99"/>
      <c r="H43" s="61"/>
      <c r="I43" s="88"/>
      <c r="J43" s="92" t="s">
        <v>82</v>
      </c>
      <c r="K43" s="60">
        <v>13</v>
      </c>
      <c r="L43" s="101"/>
      <c r="M43" s="74"/>
    </row>
    <row r="44" spans="1:13" s="8" customFormat="1" ht="12.75">
      <c r="A44" s="12"/>
      <c r="B44" s="12"/>
      <c r="C44" s="96"/>
      <c r="D44" s="97"/>
      <c r="E44" s="98"/>
      <c r="F44" s="108"/>
      <c r="G44" s="109"/>
      <c r="H44" s="12"/>
      <c r="I44" s="109"/>
      <c r="J44" s="63"/>
      <c r="K44" s="12"/>
      <c r="L44" s="100"/>
      <c r="M44" s="110"/>
    </row>
    <row r="45" spans="1:14" s="19" customFormat="1" ht="12">
      <c r="A45" s="23"/>
      <c r="B45" s="23"/>
      <c r="C45" s="25"/>
      <c r="D45" s="24"/>
      <c r="E45" s="26"/>
      <c r="F45" s="53"/>
      <c r="G45" s="33"/>
      <c r="H45" s="23"/>
      <c r="I45" s="33"/>
      <c r="J45" s="28"/>
      <c r="K45" s="23"/>
      <c r="L45" s="28"/>
      <c r="M45" s="20"/>
      <c r="N45" s="20"/>
    </row>
    <row r="46" spans="1:13" s="48" customFormat="1" ht="15">
      <c r="A46" s="47" t="s">
        <v>18</v>
      </c>
      <c r="C46" s="128" t="s">
        <v>48</v>
      </c>
      <c r="D46" s="128"/>
      <c r="E46" s="47" t="s">
        <v>27</v>
      </c>
      <c r="F46" s="55" t="s">
        <v>33</v>
      </c>
      <c r="G46" s="135" t="s">
        <v>34</v>
      </c>
      <c r="H46" s="135"/>
      <c r="I46" s="135"/>
      <c r="J46" s="135"/>
      <c r="M46" s="52"/>
    </row>
    <row r="47" spans="1:13" ht="12.75">
      <c r="A47" s="4" t="s">
        <v>0</v>
      </c>
      <c r="B47" s="5" t="s">
        <v>1</v>
      </c>
      <c r="C47" s="17" t="s">
        <v>7</v>
      </c>
      <c r="D47" s="18" t="s">
        <v>2</v>
      </c>
      <c r="E47" s="6" t="s">
        <v>3</v>
      </c>
      <c r="F47" s="4" t="s">
        <v>4</v>
      </c>
      <c r="G47" s="4" t="s">
        <v>5</v>
      </c>
      <c r="H47" s="4" t="s">
        <v>12</v>
      </c>
      <c r="I47" s="4" t="s">
        <v>6</v>
      </c>
      <c r="J47" s="7" t="s">
        <v>8</v>
      </c>
      <c r="K47" s="37"/>
      <c r="L47" s="10" t="s">
        <v>16</v>
      </c>
      <c r="M47" s="10" t="s">
        <v>17</v>
      </c>
    </row>
    <row r="48" spans="1:15" s="8" customFormat="1" ht="12.75">
      <c r="A48" s="60">
        <v>1</v>
      </c>
      <c r="B48" s="61">
        <v>31</v>
      </c>
      <c r="C48" s="67" t="s">
        <v>112</v>
      </c>
      <c r="D48" s="68" t="s">
        <v>113</v>
      </c>
      <c r="E48" s="59">
        <v>1993</v>
      </c>
      <c r="F48" s="95" t="s">
        <v>70</v>
      </c>
      <c r="G48" s="60">
        <v>1</v>
      </c>
      <c r="H48" s="60">
        <v>2</v>
      </c>
      <c r="I48" s="60">
        <f aca="true" t="shared" si="6" ref="I48:I53">SUM(G48:H48)</f>
        <v>3</v>
      </c>
      <c r="J48" s="82">
        <f aca="true" t="shared" si="7" ref="J48:J53">N48-M48</f>
        <v>0.014212962962962927</v>
      </c>
      <c r="K48" s="63"/>
      <c r="L48" s="61">
        <v>31</v>
      </c>
      <c r="M48" s="64">
        <v>0.5420138888888889</v>
      </c>
      <c r="N48" s="82">
        <v>0.5562268518518518</v>
      </c>
      <c r="O48" s="65"/>
    </row>
    <row r="49" spans="1:15" s="8" customFormat="1" ht="12.75">
      <c r="A49" s="60">
        <v>2</v>
      </c>
      <c r="B49" s="61">
        <v>34</v>
      </c>
      <c r="C49" s="57" t="s">
        <v>114</v>
      </c>
      <c r="D49" s="111" t="s">
        <v>115</v>
      </c>
      <c r="E49" s="66">
        <v>1993</v>
      </c>
      <c r="F49" s="112" t="s">
        <v>116</v>
      </c>
      <c r="G49" s="60">
        <v>1</v>
      </c>
      <c r="H49" s="60">
        <v>1</v>
      </c>
      <c r="I49" s="60">
        <f t="shared" si="6"/>
        <v>2</v>
      </c>
      <c r="J49" s="82">
        <f t="shared" si="7"/>
        <v>0.014664351851851443</v>
      </c>
      <c r="K49" s="63"/>
      <c r="L49" s="61">
        <v>34</v>
      </c>
      <c r="M49" s="64">
        <v>0.543055555555556</v>
      </c>
      <c r="N49" s="82">
        <v>0.5577199074074074</v>
      </c>
      <c r="O49" s="65"/>
    </row>
    <row r="50" spans="1:15" s="8" customFormat="1" ht="12.75">
      <c r="A50" s="60">
        <v>3</v>
      </c>
      <c r="B50" s="61">
        <v>32</v>
      </c>
      <c r="C50" s="67" t="s">
        <v>117</v>
      </c>
      <c r="D50" s="68" t="s">
        <v>118</v>
      </c>
      <c r="E50" s="70">
        <v>1993</v>
      </c>
      <c r="F50" s="112" t="s">
        <v>116</v>
      </c>
      <c r="G50" s="60">
        <v>2</v>
      </c>
      <c r="H50" s="60">
        <v>1</v>
      </c>
      <c r="I50" s="60">
        <f t="shared" si="6"/>
        <v>3</v>
      </c>
      <c r="J50" s="82">
        <f t="shared" si="7"/>
        <v>0.015509259259259167</v>
      </c>
      <c r="K50" s="63"/>
      <c r="L50" s="61">
        <v>32</v>
      </c>
      <c r="M50" s="64">
        <v>0.5423611111111112</v>
      </c>
      <c r="N50" s="82">
        <v>0.5578703703703703</v>
      </c>
      <c r="O50" s="65"/>
    </row>
    <row r="51" spans="1:15" s="8" customFormat="1" ht="12.75">
      <c r="A51" s="60">
        <v>4</v>
      </c>
      <c r="B51" s="61">
        <v>35</v>
      </c>
      <c r="C51" s="57" t="s">
        <v>119</v>
      </c>
      <c r="D51" s="58" t="s">
        <v>120</v>
      </c>
      <c r="E51" s="59">
        <v>1993</v>
      </c>
      <c r="F51" s="112" t="s">
        <v>121</v>
      </c>
      <c r="G51" s="60">
        <v>2</v>
      </c>
      <c r="H51" s="60">
        <v>2</v>
      </c>
      <c r="I51" s="60">
        <f t="shared" si="6"/>
        <v>4</v>
      </c>
      <c r="J51" s="82">
        <f t="shared" si="7"/>
        <v>0.016400462962962714</v>
      </c>
      <c r="K51" s="71"/>
      <c r="L51" s="61">
        <v>35</v>
      </c>
      <c r="M51" s="64">
        <v>0.543402777777778</v>
      </c>
      <c r="N51" s="82">
        <v>0.5598032407407407</v>
      </c>
      <c r="O51" s="65"/>
    </row>
    <row r="52" spans="1:15" s="8" customFormat="1" ht="12.75">
      <c r="A52" s="60">
        <v>4</v>
      </c>
      <c r="B52" s="61">
        <v>33</v>
      </c>
      <c r="C52" s="67" t="s">
        <v>122</v>
      </c>
      <c r="D52" s="68" t="s">
        <v>123</v>
      </c>
      <c r="E52" s="59">
        <v>1993</v>
      </c>
      <c r="F52" s="112" t="s">
        <v>97</v>
      </c>
      <c r="G52" s="60">
        <v>2</v>
      </c>
      <c r="H52" s="60">
        <v>4</v>
      </c>
      <c r="I52" s="60">
        <f t="shared" si="6"/>
        <v>6</v>
      </c>
      <c r="J52" s="82">
        <f t="shared" si="7"/>
        <v>0.01640046296296327</v>
      </c>
      <c r="K52" s="63"/>
      <c r="L52" s="61">
        <v>33</v>
      </c>
      <c r="M52" s="64">
        <v>0.542708333333333</v>
      </c>
      <c r="N52" s="82">
        <v>0.5591087962962963</v>
      </c>
      <c r="O52" s="65"/>
    </row>
    <row r="53" spans="1:16" s="8" customFormat="1" ht="12.75">
      <c r="A53" s="60">
        <v>6</v>
      </c>
      <c r="B53" s="61">
        <v>36</v>
      </c>
      <c r="C53" s="69" t="s">
        <v>124</v>
      </c>
      <c r="D53" s="68" t="s">
        <v>125</v>
      </c>
      <c r="E53" s="70">
        <v>1993</v>
      </c>
      <c r="F53" s="112" t="s">
        <v>97</v>
      </c>
      <c r="G53" s="60">
        <v>5</v>
      </c>
      <c r="H53" s="60">
        <v>2</v>
      </c>
      <c r="I53" s="60">
        <f t="shared" si="6"/>
        <v>7</v>
      </c>
      <c r="J53" s="82">
        <f t="shared" si="7"/>
        <v>0.017256944444444478</v>
      </c>
      <c r="L53" s="61">
        <v>36</v>
      </c>
      <c r="M53" s="64">
        <v>0.54375</v>
      </c>
      <c r="N53" s="94">
        <v>0.5610069444444444</v>
      </c>
      <c r="P53" s="8" t="s">
        <v>199</v>
      </c>
    </row>
    <row r="54" spans="1:15" s="8" customFormat="1" ht="12.75">
      <c r="A54" s="12"/>
      <c r="B54" s="12"/>
      <c r="C54" s="96" t="s">
        <v>198</v>
      </c>
      <c r="D54" s="97"/>
      <c r="E54" s="98"/>
      <c r="F54" s="77"/>
      <c r="G54" s="12"/>
      <c r="H54" s="12"/>
      <c r="I54" s="12"/>
      <c r="J54" s="63"/>
      <c r="K54" s="71"/>
      <c r="L54" s="12"/>
      <c r="M54" s="63"/>
      <c r="N54" s="63"/>
      <c r="O54" s="65"/>
    </row>
    <row r="55" spans="1:15" s="8" customFormat="1" ht="12.75">
      <c r="A55" s="12"/>
      <c r="B55" s="12"/>
      <c r="C55" s="96"/>
      <c r="D55" s="97"/>
      <c r="E55" s="98"/>
      <c r="F55" s="77"/>
      <c r="G55" s="12"/>
      <c r="H55" s="12"/>
      <c r="I55" s="12"/>
      <c r="J55" s="63"/>
      <c r="K55" s="71"/>
      <c r="L55" s="12"/>
      <c r="M55" s="63"/>
      <c r="N55" s="63"/>
      <c r="O55" s="65"/>
    </row>
    <row r="56" spans="1:15" s="8" customFormat="1" ht="12.75">
      <c r="A56" s="12"/>
      <c r="B56" s="12"/>
      <c r="C56" s="96"/>
      <c r="D56" s="97"/>
      <c r="E56" s="98"/>
      <c r="F56" s="77"/>
      <c r="G56" s="12"/>
      <c r="H56" s="12"/>
      <c r="I56" s="12"/>
      <c r="J56" s="63"/>
      <c r="K56" s="71"/>
      <c r="L56" s="12"/>
      <c r="M56" s="63"/>
      <c r="N56" s="63"/>
      <c r="O56" s="65"/>
    </row>
    <row r="57" spans="1:15" s="8" customFormat="1" ht="12.75">
      <c r="A57" s="12"/>
      <c r="B57" s="12"/>
      <c r="C57" s="96"/>
      <c r="D57" s="97"/>
      <c r="E57" s="98"/>
      <c r="F57" s="77"/>
      <c r="G57" s="12"/>
      <c r="H57" s="12"/>
      <c r="I57" s="12"/>
      <c r="J57" s="63"/>
      <c r="K57" s="71"/>
      <c r="L57" s="12"/>
      <c r="M57" s="63"/>
      <c r="N57" s="63"/>
      <c r="O57" s="65"/>
    </row>
    <row r="58" spans="1:15" s="8" customFormat="1" ht="12.75">
      <c r="A58" s="12"/>
      <c r="B58" s="12"/>
      <c r="C58" s="96"/>
      <c r="D58" s="97"/>
      <c r="E58" s="98"/>
      <c r="F58" s="77"/>
      <c r="G58" s="12"/>
      <c r="H58" s="12"/>
      <c r="I58" s="12"/>
      <c r="J58" s="63"/>
      <c r="K58" s="71"/>
      <c r="L58" s="12"/>
      <c r="M58" s="63"/>
      <c r="N58" s="63"/>
      <c r="O58" s="65"/>
    </row>
    <row r="59" spans="1:10" s="48" customFormat="1" ht="15">
      <c r="A59" s="47" t="s">
        <v>11</v>
      </c>
      <c r="B59" s="49"/>
      <c r="C59" s="128" t="s">
        <v>35</v>
      </c>
      <c r="D59" s="128"/>
      <c r="E59" s="47" t="s">
        <v>27</v>
      </c>
      <c r="F59" s="55" t="s">
        <v>33</v>
      </c>
      <c r="G59" s="135" t="s">
        <v>34</v>
      </c>
      <c r="H59" s="135"/>
      <c r="I59" s="135"/>
      <c r="J59" s="135"/>
    </row>
    <row r="60" spans="1:13" ht="12.75">
      <c r="A60" s="4" t="s">
        <v>0</v>
      </c>
      <c r="B60" s="5" t="s">
        <v>1</v>
      </c>
      <c r="C60" s="17" t="s">
        <v>7</v>
      </c>
      <c r="D60" s="18" t="s">
        <v>2</v>
      </c>
      <c r="E60" s="6" t="s">
        <v>3</v>
      </c>
      <c r="F60" s="4" t="s">
        <v>4</v>
      </c>
      <c r="G60" s="4" t="s">
        <v>5</v>
      </c>
      <c r="H60" s="4" t="s">
        <v>12</v>
      </c>
      <c r="I60" s="4" t="s">
        <v>6</v>
      </c>
      <c r="J60" s="7" t="s">
        <v>8</v>
      </c>
      <c r="K60" s="8"/>
      <c r="L60" s="10" t="s">
        <v>16</v>
      </c>
      <c r="M60" s="36" t="s">
        <v>17</v>
      </c>
    </row>
    <row r="61" spans="1:14" s="8" customFormat="1" ht="15" customHeight="1">
      <c r="A61" s="56">
        <v>1</v>
      </c>
      <c r="B61" s="56">
        <v>48</v>
      </c>
      <c r="C61" s="11" t="s">
        <v>126</v>
      </c>
      <c r="D61" s="11" t="s">
        <v>127</v>
      </c>
      <c r="E61" s="60">
        <v>1994</v>
      </c>
      <c r="F61" s="108" t="s">
        <v>85</v>
      </c>
      <c r="G61" s="60">
        <v>2</v>
      </c>
      <c r="H61" s="99">
        <v>0</v>
      </c>
      <c r="I61" s="60">
        <f>SUM(G61:H61)</f>
        <v>2</v>
      </c>
      <c r="J61" s="92">
        <f>M61-L61</f>
        <v>0.016180555555556198</v>
      </c>
      <c r="K61" s="56">
        <v>48</v>
      </c>
      <c r="L61" s="63">
        <v>0.547916666666666</v>
      </c>
      <c r="M61" s="74">
        <v>0.5640972222222222</v>
      </c>
      <c r="N61" s="65"/>
    </row>
    <row r="62" spans="1:14" s="8" customFormat="1" ht="12.75">
      <c r="A62" s="56">
        <v>2</v>
      </c>
      <c r="B62" s="56">
        <v>45</v>
      </c>
      <c r="C62" s="57" t="s">
        <v>128</v>
      </c>
      <c r="D62" s="67" t="s">
        <v>56</v>
      </c>
      <c r="E62" s="70">
        <v>1993</v>
      </c>
      <c r="F62" s="113" t="s">
        <v>129</v>
      </c>
      <c r="G62" s="60">
        <v>1</v>
      </c>
      <c r="H62" s="60">
        <v>2</v>
      </c>
      <c r="I62" s="60">
        <f>SUM(G62:H62)</f>
        <v>3</v>
      </c>
      <c r="J62" s="92">
        <f>M62-L62</f>
        <v>0.01649305555555558</v>
      </c>
      <c r="K62" s="56">
        <v>45</v>
      </c>
      <c r="L62" s="82">
        <v>0.546875</v>
      </c>
      <c r="M62" s="74">
        <v>0.5633680555555556</v>
      </c>
      <c r="N62" s="65"/>
    </row>
    <row r="63" spans="1:14" s="8" customFormat="1" ht="12.75">
      <c r="A63" s="56">
        <v>3</v>
      </c>
      <c r="B63" s="114">
        <v>47</v>
      </c>
      <c r="C63" s="67" t="s">
        <v>130</v>
      </c>
      <c r="D63" s="68" t="s">
        <v>131</v>
      </c>
      <c r="E63" s="59">
        <v>1993</v>
      </c>
      <c r="F63" s="83" t="s">
        <v>132</v>
      </c>
      <c r="G63" s="60">
        <v>1</v>
      </c>
      <c r="H63" s="60">
        <v>3</v>
      </c>
      <c r="I63" s="60">
        <f>SUM(G63:H63)</f>
        <v>4</v>
      </c>
      <c r="J63" s="92">
        <f>M63-L63</f>
        <v>0.016620370370370785</v>
      </c>
      <c r="K63" s="114">
        <v>47</v>
      </c>
      <c r="L63" s="82">
        <v>0.547569444444444</v>
      </c>
      <c r="M63" s="74">
        <v>0.5641898148148148</v>
      </c>
      <c r="N63" s="65"/>
    </row>
    <row r="64" spans="1:14" s="8" customFormat="1" ht="12.75">
      <c r="A64" s="114">
        <v>4</v>
      </c>
      <c r="B64" s="114">
        <v>46</v>
      </c>
      <c r="C64" s="93" t="s">
        <v>133</v>
      </c>
      <c r="D64" s="58" t="s">
        <v>113</v>
      </c>
      <c r="E64" s="60">
        <v>1994</v>
      </c>
      <c r="F64" s="112" t="s">
        <v>70</v>
      </c>
      <c r="G64" s="115">
        <v>3</v>
      </c>
      <c r="H64" s="81">
        <v>4</v>
      </c>
      <c r="I64" s="80">
        <f>SUM(G64:H64)</f>
        <v>7</v>
      </c>
      <c r="J64" s="62">
        <f>M64-L64</f>
        <v>0.016851851851851896</v>
      </c>
      <c r="K64" s="56">
        <v>46</v>
      </c>
      <c r="L64" s="82">
        <v>0.5472222222222222</v>
      </c>
      <c r="M64" s="74">
        <v>0.5640740740740741</v>
      </c>
      <c r="N64" s="65"/>
    </row>
    <row r="65" spans="1:14" s="8" customFormat="1" ht="12.75">
      <c r="A65" s="60">
        <v>5</v>
      </c>
      <c r="B65" s="60">
        <v>49</v>
      </c>
      <c r="C65" s="93" t="s">
        <v>95</v>
      </c>
      <c r="D65" s="58" t="s">
        <v>134</v>
      </c>
      <c r="E65" s="66">
        <v>1994</v>
      </c>
      <c r="F65" s="73" t="s">
        <v>135</v>
      </c>
      <c r="G65" s="60">
        <v>3</v>
      </c>
      <c r="H65" s="87">
        <v>1</v>
      </c>
      <c r="I65" s="56">
        <f>SUM(G65:H65)</f>
        <v>4</v>
      </c>
      <c r="J65" s="62">
        <f>M65-L65</f>
        <v>0.016874999999999862</v>
      </c>
      <c r="K65" s="114">
        <v>49</v>
      </c>
      <c r="L65" s="82">
        <v>0.548263888888889</v>
      </c>
      <c r="M65" s="74">
        <v>0.5651388888888889</v>
      </c>
      <c r="N65" s="65"/>
    </row>
    <row r="66" spans="1:13" s="19" customFormat="1" ht="12">
      <c r="A66" s="23"/>
      <c r="B66" s="23"/>
      <c r="C66" s="31"/>
      <c r="D66" s="29"/>
      <c r="E66" s="23"/>
      <c r="F66" s="29"/>
      <c r="G66" s="23"/>
      <c r="H66" s="23"/>
      <c r="I66" s="23"/>
      <c r="J66" s="28"/>
      <c r="K66" s="23"/>
      <c r="L66" s="28"/>
      <c r="M66" s="30"/>
    </row>
    <row r="67" spans="1:13" s="19" customFormat="1" ht="12">
      <c r="A67" s="23"/>
      <c r="B67" s="23"/>
      <c r="C67" s="31"/>
      <c r="D67" s="29"/>
      <c r="E67" s="23"/>
      <c r="F67" s="29"/>
      <c r="G67" s="23"/>
      <c r="H67" s="23"/>
      <c r="I67" s="23"/>
      <c r="J67" s="28"/>
      <c r="K67" s="23"/>
      <c r="L67" s="28"/>
      <c r="M67" s="30"/>
    </row>
    <row r="68" spans="1:10" s="48" customFormat="1" ht="15">
      <c r="A68" s="47" t="s">
        <v>14</v>
      </c>
      <c r="B68" s="49"/>
      <c r="C68" s="128" t="s">
        <v>35</v>
      </c>
      <c r="D68" s="128"/>
      <c r="E68" s="47" t="s">
        <v>27</v>
      </c>
      <c r="F68" s="55" t="s">
        <v>33</v>
      </c>
      <c r="G68" s="129" t="s">
        <v>34</v>
      </c>
      <c r="H68" s="129"/>
      <c r="I68" s="129"/>
      <c r="J68" s="129"/>
    </row>
    <row r="69" spans="1:13" ht="12.75">
      <c r="A69" s="4" t="s">
        <v>0</v>
      </c>
      <c r="B69" s="5" t="s">
        <v>1</v>
      </c>
      <c r="C69" s="17" t="s">
        <v>7</v>
      </c>
      <c r="D69" s="18" t="s">
        <v>2</v>
      </c>
      <c r="E69" s="6" t="s">
        <v>3</v>
      </c>
      <c r="F69" s="4" t="s">
        <v>4</v>
      </c>
      <c r="G69" s="4" t="s">
        <v>5</v>
      </c>
      <c r="H69" s="4" t="s">
        <v>12</v>
      </c>
      <c r="I69" s="4" t="s">
        <v>6</v>
      </c>
      <c r="J69" s="7" t="s">
        <v>8</v>
      </c>
      <c r="K69" s="8"/>
      <c r="L69" s="10" t="s">
        <v>16</v>
      </c>
      <c r="M69" s="36" t="s">
        <v>17</v>
      </c>
    </row>
    <row r="70" spans="1:14" s="8" customFormat="1" ht="12.75">
      <c r="A70" s="56">
        <v>1</v>
      </c>
      <c r="B70" s="56">
        <v>38</v>
      </c>
      <c r="C70" s="97" t="s">
        <v>136</v>
      </c>
      <c r="D70" s="11" t="s">
        <v>137</v>
      </c>
      <c r="E70" s="98">
        <v>1992</v>
      </c>
      <c r="F70" s="11" t="s">
        <v>138</v>
      </c>
      <c r="G70" s="60">
        <v>2</v>
      </c>
      <c r="H70" s="60">
        <v>1</v>
      </c>
      <c r="I70" s="60">
        <f>SUM(G70:H70)</f>
        <v>3</v>
      </c>
      <c r="J70" s="92">
        <f>M70-L70</f>
        <v>0.018148148148148247</v>
      </c>
      <c r="K70" s="102">
        <v>38</v>
      </c>
      <c r="L70" s="62">
        <v>0.5444444444444444</v>
      </c>
      <c r="M70" s="74">
        <v>0.5625925925925926</v>
      </c>
      <c r="N70" s="65"/>
    </row>
    <row r="71" spans="1:14" s="8" customFormat="1" ht="12.75">
      <c r="A71" s="56">
        <v>2</v>
      </c>
      <c r="B71" s="56">
        <v>37</v>
      </c>
      <c r="C71" s="75" t="s">
        <v>139</v>
      </c>
      <c r="D71" s="58" t="s">
        <v>140</v>
      </c>
      <c r="E71" s="60">
        <v>1991</v>
      </c>
      <c r="F71" s="112" t="s">
        <v>70</v>
      </c>
      <c r="G71" s="115">
        <v>1</v>
      </c>
      <c r="H71" s="81">
        <v>0</v>
      </c>
      <c r="I71" s="80">
        <f>SUM(G71:H71)</f>
        <v>1</v>
      </c>
      <c r="J71" s="62">
        <f>M71-L71</f>
        <v>0.01894675925925926</v>
      </c>
      <c r="K71" s="56">
        <v>37</v>
      </c>
      <c r="L71" s="62">
        <v>0.5440972222222222</v>
      </c>
      <c r="M71" s="74">
        <v>0.5630439814814815</v>
      </c>
      <c r="N71" s="65"/>
    </row>
    <row r="72" spans="1:13" s="19" customFormat="1" ht="12">
      <c r="A72" s="23"/>
      <c r="B72" s="23"/>
      <c r="C72" s="31"/>
      <c r="D72" s="29"/>
      <c r="E72" s="23"/>
      <c r="F72" s="29"/>
      <c r="G72" s="23"/>
      <c r="H72" s="23"/>
      <c r="I72" s="23"/>
      <c r="J72" s="28"/>
      <c r="K72" s="23"/>
      <c r="L72" s="28"/>
      <c r="M72" s="28"/>
    </row>
    <row r="73" spans="1:13" s="19" customFormat="1" ht="12">
      <c r="A73" s="23"/>
      <c r="B73" s="23"/>
      <c r="C73" s="31"/>
      <c r="D73" s="29"/>
      <c r="E73" s="23"/>
      <c r="F73" s="29"/>
      <c r="G73" s="23"/>
      <c r="H73" s="23"/>
      <c r="I73" s="23"/>
      <c r="J73" s="28"/>
      <c r="K73" s="23"/>
      <c r="L73" s="28"/>
      <c r="M73" s="28"/>
    </row>
    <row r="74" spans="1:12" s="48" customFormat="1" ht="15">
      <c r="A74" s="47" t="s">
        <v>13</v>
      </c>
      <c r="B74" s="49"/>
      <c r="C74" s="128" t="s">
        <v>38</v>
      </c>
      <c r="D74" s="128"/>
      <c r="E74" s="47" t="s">
        <v>27</v>
      </c>
      <c r="F74" s="55" t="s">
        <v>33</v>
      </c>
      <c r="G74" s="129" t="s">
        <v>34</v>
      </c>
      <c r="H74" s="129"/>
      <c r="I74" s="129"/>
      <c r="J74" s="129"/>
      <c r="L74" s="51"/>
    </row>
    <row r="75" spans="1:13" s="19" customFormat="1" ht="12">
      <c r="A75" s="38" t="s">
        <v>0</v>
      </c>
      <c r="B75" s="38" t="s">
        <v>1</v>
      </c>
      <c r="C75" s="39" t="s">
        <v>7</v>
      </c>
      <c r="D75" s="40" t="s">
        <v>2</v>
      </c>
      <c r="E75" s="41" t="s">
        <v>3</v>
      </c>
      <c r="F75" s="38" t="s">
        <v>4</v>
      </c>
      <c r="G75" s="38" t="s">
        <v>5</v>
      </c>
      <c r="H75" s="38" t="s">
        <v>12</v>
      </c>
      <c r="I75" s="38" t="s">
        <v>6</v>
      </c>
      <c r="J75" s="42" t="s">
        <v>8</v>
      </c>
      <c r="K75" s="21"/>
      <c r="L75" s="43" t="s">
        <v>16</v>
      </c>
      <c r="M75" s="44" t="s">
        <v>17</v>
      </c>
    </row>
    <row r="76" spans="1:14" s="8" customFormat="1" ht="12.75">
      <c r="A76" s="56">
        <v>1</v>
      </c>
      <c r="B76" s="60">
        <v>65</v>
      </c>
      <c r="C76" s="75" t="s">
        <v>141</v>
      </c>
      <c r="D76" s="58" t="s">
        <v>142</v>
      </c>
      <c r="E76" s="59">
        <v>1992</v>
      </c>
      <c r="F76" s="112" t="s">
        <v>70</v>
      </c>
      <c r="G76" s="60">
        <v>2</v>
      </c>
      <c r="H76" s="61">
        <v>0</v>
      </c>
      <c r="I76" s="56">
        <f aca="true" t="shared" si="8" ref="I76:I81">SUM(G76:H76)</f>
        <v>2</v>
      </c>
      <c r="J76" s="62">
        <f aca="true" t="shared" si="9" ref="J76:J81">M76-L76</f>
        <v>0.01923611111111123</v>
      </c>
      <c r="K76" s="60">
        <v>65</v>
      </c>
      <c r="L76" s="82">
        <v>0.564236111111111</v>
      </c>
      <c r="M76" s="74">
        <v>0.5834722222222223</v>
      </c>
      <c r="N76" s="65"/>
    </row>
    <row r="77" spans="1:14" s="8" customFormat="1" ht="12.75">
      <c r="A77" s="56">
        <v>2</v>
      </c>
      <c r="B77" s="60">
        <v>67</v>
      </c>
      <c r="C77" s="75" t="s">
        <v>89</v>
      </c>
      <c r="D77" s="58" t="s">
        <v>80</v>
      </c>
      <c r="E77" s="59">
        <v>1992</v>
      </c>
      <c r="F77" s="73" t="s">
        <v>143</v>
      </c>
      <c r="G77" s="60">
        <v>0</v>
      </c>
      <c r="H77" s="61">
        <v>0</v>
      </c>
      <c r="I77" s="56">
        <v>0</v>
      </c>
      <c r="J77" s="62">
        <f t="shared" si="9"/>
        <v>0.01945601851851797</v>
      </c>
      <c r="K77" s="60">
        <v>67</v>
      </c>
      <c r="L77" s="82">
        <v>0.564930555555556</v>
      </c>
      <c r="M77" s="74">
        <v>0.584386574074074</v>
      </c>
      <c r="N77" s="65"/>
    </row>
    <row r="78" spans="1:14" s="8" customFormat="1" ht="12.75">
      <c r="A78" s="56">
        <v>3</v>
      </c>
      <c r="B78" s="60">
        <v>70</v>
      </c>
      <c r="C78" s="93" t="s">
        <v>144</v>
      </c>
      <c r="D78" s="72" t="s">
        <v>145</v>
      </c>
      <c r="E78" s="60">
        <v>1992</v>
      </c>
      <c r="F78" s="112" t="s">
        <v>146</v>
      </c>
      <c r="G78" s="60">
        <v>1</v>
      </c>
      <c r="H78" s="61">
        <v>1</v>
      </c>
      <c r="I78" s="56">
        <f t="shared" si="8"/>
        <v>2</v>
      </c>
      <c r="J78" s="62">
        <f t="shared" si="9"/>
        <v>0.020034722222222467</v>
      </c>
      <c r="K78" s="60">
        <v>70</v>
      </c>
      <c r="L78" s="82">
        <v>0.565972222222222</v>
      </c>
      <c r="M78" s="74">
        <v>0.5860069444444445</v>
      </c>
      <c r="N78" s="65"/>
    </row>
    <row r="79" spans="1:14" s="8" customFormat="1" ht="12.75">
      <c r="A79" s="56">
        <v>4</v>
      </c>
      <c r="B79" s="60">
        <v>68</v>
      </c>
      <c r="C79" s="75" t="s">
        <v>147</v>
      </c>
      <c r="D79" s="58" t="s">
        <v>148</v>
      </c>
      <c r="E79" s="66">
        <v>1992</v>
      </c>
      <c r="F79" s="73" t="s">
        <v>149</v>
      </c>
      <c r="G79" s="60">
        <v>5</v>
      </c>
      <c r="H79" s="61">
        <v>3</v>
      </c>
      <c r="I79" s="56">
        <f t="shared" si="8"/>
        <v>8</v>
      </c>
      <c r="J79" s="62">
        <f t="shared" si="9"/>
        <v>0.020902777777777604</v>
      </c>
      <c r="K79" s="60">
        <v>68</v>
      </c>
      <c r="L79" s="82">
        <v>0.565277777777778</v>
      </c>
      <c r="M79" s="74">
        <v>0.5861805555555556</v>
      </c>
      <c r="N79" s="65"/>
    </row>
    <row r="80" spans="1:14" s="8" customFormat="1" ht="12.75">
      <c r="A80" s="56">
        <v>5</v>
      </c>
      <c r="B80" s="60">
        <v>69</v>
      </c>
      <c r="C80" s="75" t="s">
        <v>88</v>
      </c>
      <c r="D80" s="58" t="s">
        <v>150</v>
      </c>
      <c r="E80" s="59">
        <v>1991</v>
      </c>
      <c r="F80" s="112" t="s">
        <v>70</v>
      </c>
      <c r="G80" s="116">
        <v>3</v>
      </c>
      <c r="H80" s="117">
        <v>2</v>
      </c>
      <c r="I80" s="56">
        <f t="shared" si="8"/>
        <v>5</v>
      </c>
      <c r="J80" s="62">
        <f t="shared" si="9"/>
        <v>0.02097222222222217</v>
      </c>
      <c r="K80" s="60">
        <v>69</v>
      </c>
      <c r="L80" s="82">
        <v>0.565625</v>
      </c>
      <c r="M80" s="74">
        <v>0.5865972222222222</v>
      </c>
      <c r="N80" s="65"/>
    </row>
    <row r="81" spans="1:14" s="8" customFormat="1" ht="12.75">
      <c r="A81" s="102">
        <v>6</v>
      </c>
      <c r="B81" s="60">
        <v>66</v>
      </c>
      <c r="C81" s="96" t="s">
        <v>151</v>
      </c>
      <c r="D81" s="97" t="s">
        <v>197</v>
      </c>
      <c r="E81" s="70">
        <v>1991</v>
      </c>
      <c r="F81" s="11" t="s">
        <v>132</v>
      </c>
      <c r="G81" s="60">
        <v>2</v>
      </c>
      <c r="H81" s="60">
        <v>4</v>
      </c>
      <c r="I81" s="61">
        <f t="shared" si="8"/>
        <v>6</v>
      </c>
      <c r="J81" s="62">
        <f t="shared" si="9"/>
        <v>0.024768518518518468</v>
      </c>
      <c r="K81" s="12">
        <v>66</v>
      </c>
      <c r="L81" s="63">
        <v>0.5645833333333333</v>
      </c>
      <c r="M81" s="74">
        <v>0.5893518518518518</v>
      </c>
      <c r="N81" s="65"/>
    </row>
    <row r="82" spans="1:14" s="8" customFormat="1" ht="12.75">
      <c r="A82" s="56"/>
      <c r="B82" s="60">
        <v>71</v>
      </c>
      <c r="C82" s="93" t="s">
        <v>152</v>
      </c>
      <c r="D82" s="58" t="s">
        <v>153</v>
      </c>
      <c r="E82" s="66">
        <v>1991</v>
      </c>
      <c r="F82" s="37" t="s">
        <v>154</v>
      </c>
      <c r="G82" s="115"/>
      <c r="H82" s="81"/>
      <c r="I82" s="56"/>
      <c r="J82" s="62" t="s">
        <v>82</v>
      </c>
      <c r="K82" s="60">
        <v>71</v>
      </c>
      <c r="L82" s="82">
        <v>0.566319444444445</v>
      </c>
      <c r="M82" s="74"/>
      <c r="N82" s="65"/>
    </row>
    <row r="83" spans="1:14" s="19" customFormat="1" ht="12">
      <c r="A83" s="23"/>
      <c r="B83" s="23"/>
      <c r="C83" s="29"/>
      <c r="D83" s="31"/>
      <c r="E83" s="26"/>
      <c r="F83" s="32"/>
      <c r="G83" s="23"/>
      <c r="H83" s="23"/>
      <c r="I83" s="23"/>
      <c r="J83" s="28"/>
      <c r="K83" s="23"/>
      <c r="L83" s="28"/>
      <c r="M83" s="30"/>
      <c r="N83" s="20"/>
    </row>
    <row r="84" spans="1:10" s="48" customFormat="1" ht="15">
      <c r="A84" s="47" t="s">
        <v>21</v>
      </c>
      <c r="B84" s="49"/>
      <c r="C84" s="128" t="s">
        <v>35</v>
      </c>
      <c r="D84" s="128"/>
      <c r="E84" s="47" t="s">
        <v>27</v>
      </c>
      <c r="F84" s="55" t="s">
        <v>33</v>
      </c>
      <c r="G84" s="129" t="s">
        <v>34</v>
      </c>
      <c r="H84" s="129"/>
      <c r="I84" s="129"/>
      <c r="J84" s="129"/>
    </row>
    <row r="85" spans="1:13" ht="12.75">
      <c r="A85" s="4" t="s">
        <v>0</v>
      </c>
      <c r="B85" s="5" t="s">
        <v>1</v>
      </c>
      <c r="C85" s="17" t="s">
        <v>7</v>
      </c>
      <c r="D85" s="18" t="s">
        <v>2</v>
      </c>
      <c r="E85" s="6" t="s">
        <v>3</v>
      </c>
      <c r="F85" s="4" t="s">
        <v>4</v>
      </c>
      <c r="G85" s="4" t="s">
        <v>5</v>
      </c>
      <c r="H85" s="4" t="s">
        <v>12</v>
      </c>
      <c r="I85" s="4" t="s">
        <v>6</v>
      </c>
      <c r="J85" s="7" t="s">
        <v>8</v>
      </c>
      <c r="K85" s="8"/>
      <c r="L85" s="10" t="s">
        <v>16</v>
      </c>
      <c r="M85" s="36" t="s">
        <v>17</v>
      </c>
    </row>
    <row r="86" spans="1:13" s="8" customFormat="1" ht="12.75">
      <c r="A86" s="56">
        <v>1</v>
      </c>
      <c r="B86" s="60">
        <v>39</v>
      </c>
      <c r="C86" s="118" t="s">
        <v>155</v>
      </c>
      <c r="D86" s="119" t="s">
        <v>156</v>
      </c>
      <c r="E86" s="70">
        <v>1990</v>
      </c>
      <c r="F86" s="73" t="s">
        <v>59</v>
      </c>
      <c r="G86" s="60">
        <v>2</v>
      </c>
      <c r="H86" s="61">
        <v>3</v>
      </c>
      <c r="I86" s="56">
        <f>SUM(G86:H86)</f>
        <v>5</v>
      </c>
      <c r="J86" s="62">
        <f>M86-L86</f>
        <v>0.019317129629629615</v>
      </c>
      <c r="K86" s="60">
        <v>39</v>
      </c>
      <c r="L86" s="101">
        <v>0.5447916666666667</v>
      </c>
      <c r="M86" s="74">
        <v>0.5641087962962963</v>
      </c>
    </row>
    <row r="87" spans="1:13" s="19" customFormat="1" ht="12">
      <c r="A87" s="23"/>
      <c r="B87" s="23"/>
      <c r="C87" s="29"/>
      <c r="D87" s="29"/>
      <c r="E87" s="23"/>
      <c r="F87" s="29"/>
      <c r="G87" s="23"/>
      <c r="H87" s="23"/>
      <c r="I87" s="23"/>
      <c r="J87" s="78"/>
      <c r="K87" s="23"/>
      <c r="L87" s="28"/>
      <c r="M87" s="79"/>
    </row>
    <row r="88" spans="1:14" s="19" customFormat="1" ht="12">
      <c r="A88" s="23"/>
      <c r="B88" s="23"/>
      <c r="C88" s="29"/>
      <c r="D88" s="29"/>
      <c r="E88" s="23"/>
      <c r="F88" s="29"/>
      <c r="G88" s="23"/>
      <c r="H88" s="23"/>
      <c r="I88" s="23"/>
      <c r="J88" s="28"/>
      <c r="K88" s="23"/>
      <c r="L88" s="28"/>
      <c r="M88" s="30"/>
      <c r="N88" s="20"/>
    </row>
    <row r="89" spans="1:12" s="15" customFormat="1" ht="15.75">
      <c r="A89" s="47" t="s">
        <v>15</v>
      </c>
      <c r="B89" s="49"/>
      <c r="C89" s="128" t="s">
        <v>38</v>
      </c>
      <c r="D89" s="128"/>
      <c r="E89" s="47" t="s">
        <v>27</v>
      </c>
      <c r="F89" s="55" t="s">
        <v>33</v>
      </c>
      <c r="G89" s="129" t="s">
        <v>34</v>
      </c>
      <c r="H89" s="129"/>
      <c r="I89" s="129"/>
      <c r="J89" s="129"/>
      <c r="L89" s="2"/>
    </row>
    <row r="90" spans="1:13" ht="12.75">
      <c r="A90" s="4" t="s">
        <v>0</v>
      </c>
      <c r="B90" s="5" t="s">
        <v>1</v>
      </c>
      <c r="C90" s="17" t="s">
        <v>7</v>
      </c>
      <c r="D90" s="18" t="s">
        <v>2</v>
      </c>
      <c r="E90" s="6" t="s">
        <v>3</v>
      </c>
      <c r="F90" s="4" t="s">
        <v>4</v>
      </c>
      <c r="G90" s="4" t="s">
        <v>5</v>
      </c>
      <c r="H90" s="4" t="s">
        <v>12</v>
      </c>
      <c r="I90" s="4" t="s">
        <v>6</v>
      </c>
      <c r="J90" s="7" t="s">
        <v>8</v>
      </c>
      <c r="K90" s="8"/>
      <c r="L90" s="10" t="s">
        <v>16</v>
      </c>
      <c r="M90" s="10" t="s">
        <v>17</v>
      </c>
    </row>
    <row r="91" spans="1:13" s="8" customFormat="1" ht="12.75">
      <c r="A91" s="60">
        <v>1</v>
      </c>
      <c r="B91" s="60">
        <v>64</v>
      </c>
      <c r="C91" s="103" t="s">
        <v>88</v>
      </c>
      <c r="D91" s="58" t="s">
        <v>157</v>
      </c>
      <c r="E91" s="60">
        <v>1990</v>
      </c>
      <c r="F91" s="77" t="s">
        <v>70</v>
      </c>
      <c r="G91" s="60">
        <v>3</v>
      </c>
      <c r="H91" s="60">
        <v>0</v>
      </c>
      <c r="I91" s="60">
        <f>SUM(G91:H91)</f>
        <v>3</v>
      </c>
      <c r="J91" s="82">
        <f>M91-L91</f>
        <v>0.019444444444444375</v>
      </c>
      <c r="K91" s="12">
        <v>64</v>
      </c>
      <c r="L91" s="63">
        <v>0.563888888888889</v>
      </c>
      <c r="M91" s="120">
        <v>0.5833333333333334</v>
      </c>
    </row>
    <row r="92" spans="1:13" s="8" customFormat="1" ht="12.75">
      <c r="A92" s="60">
        <v>2</v>
      </c>
      <c r="B92" s="60">
        <v>62</v>
      </c>
      <c r="C92" s="75" t="s">
        <v>158</v>
      </c>
      <c r="D92" s="58" t="s">
        <v>159</v>
      </c>
      <c r="E92" s="70">
        <v>1989</v>
      </c>
      <c r="F92" s="69" t="s">
        <v>81</v>
      </c>
      <c r="G92" s="60">
        <v>1</v>
      </c>
      <c r="H92" s="60">
        <v>4</v>
      </c>
      <c r="I92" s="60">
        <f>SUM(G92:H92)</f>
        <v>5</v>
      </c>
      <c r="J92" s="82">
        <f>M92-L92</f>
        <v>0.019942129629630045</v>
      </c>
      <c r="K92" s="66">
        <v>62</v>
      </c>
      <c r="L92" s="82">
        <v>0.563194444444444</v>
      </c>
      <c r="M92" s="120">
        <v>0.583136574074074</v>
      </c>
    </row>
    <row r="93" spans="1:14" s="8" customFormat="1" ht="12.75">
      <c r="A93" s="60">
        <v>3</v>
      </c>
      <c r="B93" s="60">
        <v>63</v>
      </c>
      <c r="C93" s="103" t="s">
        <v>160</v>
      </c>
      <c r="D93" s="58" t="s">
        <v>161</v>
      </c>
      <c r="E93" s="70">
        <v>1990</v>
      </c>
      <c r="F93" s="112" t="s">
        <v>59</v>
      </c>
      <c r="G93" s="60">
        <v>2</v>
      </c>
      <c r="H93" s="60">
        <v>3</v>
      </c>
      <c r="I93" s="60">
        <f>SUM(G93:H93)</f>
        <v>5</v>
      </c>
      <c r="J93" s="82">
        <f>M93-L93</f>
        <v>0.020578703703704293</v>
      </c>
      <c r="K93" s="60">
        <v>63</v>
      </c>
      <c r="L93" s="82">
        <v>0.563541666666666</v>
      </c>
      <c r="M93" s="74">
        <v>0.5841203703703703</v>
      </c>
      <c r="N93" s="65"/>
    </row>
    <row r="94" spans="1:14" s="8" customFormat="1" ht="12.75">
      <c r="A94" s="60">
        <v>4</v>
      </c>
      <c r="B94" s="60">
        <v>61</v>
      </c>
      <c r="C94" s="83" t="s">
        <v>162</v>
      </c>
      <c r="D94" s="58" t="s">
        <v>163</v>
      </c>
      <c r="E94" s="121">
        <v>1990</v>
      </c>
      <c r="F94" s="37" t="s">
        <v>70</v>
      </c>
      <c r="G94" s="60">
        <v>3</v>
      </c>
      <c r="H94" s="60">
        <v>3</v>
      </c>
      <c r="I94" s="60">
        <f>SUM(G94:H94)</f>
        <v>6</v>
      </c>
      <c r="J94" s="82">
        <f>M94-L94</f>
        <v>0.020636574074074154</v>
      </c>
      <c r="K94" s="60">
        <v>61</v>
      </c>
      <c r="L94" s="82">
        <v>0.5628472222222222</v>
      </c>
      <c r="M94" s="74">
        <v>0.5834837962962963</v>
      </c>
      <c r="N94" s="65"/>
    </row>
    <row r="95" spans="1:14" s="8" customFormat="1" ht="12.75">
      <c r="A95" s="60">
        <v>5</v>
      </c>
      <c r="B95" s="60">
        <v>60</v>
      </c>
      <c r="C95" s="103" t="s">
        <v>95</v>
      </c>
      <c r="D95" s="58" t="s">
        <v>164</v>
      </c>
      <c r="E95" s="66">
        <v>1989</v>
      </c>
      <c r="F95" s="37" t="s">
        <v>165</v>
      </c>
      <c r="G95" s="60">
        <v>2</v>
      </c>
      <c r="H95" s="60">
        <v>5</v>
      </c>
      <c r="I95" s="60">
        <f>SUM(G95:H95)</f>
        <v>7</v>
      </c>
      <c r="J95" s="82">
        <f>M95-L95</f>
        <v>0.020729166666666687</v>
      </c>
      <c r="K95" s="60">
        <v>60</v>
      </c>
      <c r="L95" s="82">
        <v>0.5625</v>
      </c>
      <c r="M95" s="122">
        <v>0.5832291666666667</v>
      </c>
      <c r="N95" s="65"/>
    </row>
    <row r="96" spans="1:13" s="8" customFormat="1" ht="12.75">
      <c r="A96" s="12"/>
      <c r="B96" s="12"/>
      <c r="C96" s="16"/>
      <c r="D96" s="11"/>
      <c r="E96" s="12"/>
      <c r="F96" s="77"/>
      <c r="G96" s="12"/>
      <c r="H96" s="12"/>
      <c r="I96" s="12"/>
      <c r="J96" s="63"/>
      <c r="K96" s="12"/>
      <c r="L96" s="63"/>
      <c r="M96" s="13"/>
    </row>
    <row r="97" spans="1:13" s="8" customFormat="1" ht="12.75">
      <c r="A97" s="12"/>
      <c r="B97" s="12"/>
      <c r="C97" s="16"/>
      <c r="D97" s="11"/>
      <c r="E97" s="12"/>
      <c r="F97" s="77"/>
      <c r="G97" s="12"/>
      <c r="H97" s="12"/>
      <c r="I97" s="12"/>
      <c r="J97" s="63"/>
      <c r="K97" s="12"/>
      <c r="L97" s="63"/>
      <c r="M97" s="13"/>
    </row>
    <row r="98" spans="1:14" s="19" customFormat="1" ht="15">
      <c r="A98" s="47" t="s">
        <v>36</v>
      </c>
      <c r="B98" s="49"/>
      <c r="C98" s="128" t="s">
        <v>35</v>
      </c>
      <c r="D98" s="128"/>
      <c r="E98" s="47" t="s">
        <v>27</v>
      </c>
      <c r="F98" s="55" t="s">
        <v>33</v>
      </c>
      <c r="G98" s="129" t="s">
        <v>34</v>
      </c>
      <c r="H98" s="129"/>
      <c r="I98" s="129"/>
      <c r="J98" s="129"/>
      <c r="K98" s="48"/>
      <c r="L98" s="48"/>
      <c r="M98" s="48"/>
      <c r="N98" s="20"/>
    </row>
    <row r="99" spans="1:14" s="19" customFormat="1" ht="12.75">
      <c r="A99" s="4" t="s">
        <v>0</v>
      </c>
      <c r="B99" s="5" t="s">
        <v>1</v>
      </c>
      <c r="C99" s="17" t="s">
        <v>7</v>
      </c>
      <c r="D99" s="18" t="s">
        <v>2</v>
      </c>
      <c r="E99" s="6" t="s">
        <v>3</v>
      </c>
      <c r="F99" s="4" t="s">
        <v>4</v>
      </c>
      <c r="G99" s="4" t="s">
        <v>5</v>
      </c>
      <c r="H99" s="4" t="s">
        <v>12</v>
      </c>
      <c r="I99" s="4" t="s">
        <v>6</v>
      </c>
      <c r="J99" s="7" t="s">
        <v>8</v>
      </c>
      <c r="K99" s="8"/>
      <c r="L99" s="10" t="s">
        <v>16</v>
      </c>
      <c r="M99" s="36" t="s">
        <v>17</v>
      </c>
      <c r="N99" s="20"/>
    </row>
    <row r="100" spans="1:13" s="8" customFormat="1" ht="12.75">
      <c r="A100" s="60">
        <v>1</v>
      </c>
      <c r="B100" s="61">
        <v>42</v>
      </c>
      <c r="C100" s="96" t="s">
        <v>166</v>
      </c>
      <c r="D100" s="96" t="s">
        <v>167</v>
      </c>
      <c r="E100" s="60">
        <v>1984</v>
      </c>
      <c r="F100" s="108" t="s">
        <v>168</v>
      </c>
      <c r="G100" s="60">
        <v>0</v>
      </c>
      <c r="H100" s="60">
        <v>0</v>
      </c>
      <c r="I100" s="60">
        <f>SUM(G100:H100)</f>
        <v>0</v>
      </c>
      <c r="J100" s="82">
        <f>M100-L100</f>
        <v>0.015185185185185524</v>
      </c>
      <c r="K100" s="61">
        <v>42</v>
      </c>
      <c r="L100" s="63">
        <v>0.545833333333333</v>
      </c>
      <c r="M100" s="110">
        <v>0.5610185185185185</v>
      </c>
    </row>
    <row r="101" spans="1:13" s="8" customFormat="1" ht="12.75">
      <c r="A101" s="60">
        <v>2</v>
      </c>
      <c r="B101" s="61">
        <v>41</v>
      </c>
      <c r="C101" s="69" t="s">
        <v>169</v>
      </c>
      <c r="D101" s="111" t="s">
        <v>170</v>
      </c>
      <c r="E101" s="60">
        <v>1985</v>
      </c>
      <c r="F101" s="37" t="s">
        <v>70</v>
      </c>
      <c r="G101" s="60">
        <v>1</v>
      </c>
      <c r="H101" s="60">
        <v>2</v>
      </c>
      <c r="I101" s="60">
        <f>SUM(G101:H101)</f>
        <v>3</v>
      </c>
      <c r="J101" s="82">
        <f>M101-L101</f>
        <v>0.016689814814814796</v>
      </c>
      <c r="K101" s="61">
        <v>41</v>
      </c>
      <c r="L101" s="82">
        <v>0.5454861111111111</v>
      </c>
      <c r="M101" s="91">
        <v>0.5621759259259259</v>
      </c>
    </row>
    <row r="102" spans="1:13" s="8" customFormat="1" ht="12.75">
      <c r="A102" s="60">
        <v>3</v>
      </c>
      <c r="B102" s="61">
        <v>44</v>
      </c>
      <c r="C102" s="69" t="s">
        <v>171</v>
      </c>
      <c r="D102" s="111" t="s">
        <v>172</v>
      </c>
      <c r="E102" s="60">
        <v>1985</v>
      </c>
      <c r="F102" s="123" t="s">
        <v>54</v>
      </c>
      <c r="G102" s="60">
        <v>1</v>
      </c>
      <c r="H102" s="60">
        <v>1</v>
      </c>
      <c r="I102" s="60">
        <f>SUM(G102:H102)</f>
        <v>2</v>
      </c>
      <c r="J102" s="82">
        <f>M102-L102</f>
        <v>0.017268518518518294</v>
      </c>
      <c r="K102" s="61">
        <v>44</v>
      </c>
      <c r="L102" s="82">
        <v>0.546527777777778</v>
      </c>
      <c r="M102" s="91">
        <v>0.5637962962962962</v>
      </c>
    </row>
    <row r="103" spans="1:13" s="8" customFormat="1" ht="12.75">
      <c r="A103" s="60">
        <v>4</v>
      </c>
      <c r="B103" s="61">
        <v>43</v>
      </c>
      <c r="C103" s="83" t="s">
        <v>173</v>
      </c>
      <c r="D103" s="58" t="s">
        <v>174</v>
      </c>
      <c r="E103" s="60">
        <v>1983</v>
      </c>
      <c r="F103" s="37" t="s">
        <v>175</v>
      </c>
      <c r="G103" s="60">
        <v>4</v>
      </c>
      <c r="H103" s="60">
        <v>1</v>
      </c>
      <c r="I103" s="60">
        <f>SUM(G103:H103)</f>
        <v>5</v>
      </c>
      <c r="J103" s="82">
        <f>M103-L103</f>
        <v>0.017685185185185692</v>
      </c>
      <c r="K103" s="61">
        <v>43</v>
      </c>
      <c r="L103" s="82">
        <v>0.546180555555555</v>
      </c>
      <c r="M103" s="91">
        <v>0.5638657407407407</v>
      </c>
    </row>
    <row r="104" spans="1:13" s="8" customFormat="1" ht="12.75">
      <c r="A104" s="60">
        <v>5</v>
      </c>
      <c r="B104" s="61">
        <v>40</v>
      </c>
      <c r="C104" s="83" t="s">
        <v>176</v>
      </c>
      <c r="D104" s="58" t="s">
        <v>177</v>
      </c>
      <c r="E104" s="60">
        <v>1988</v>
      </c>
      <c r="F104" s="37" t="s">
        <v>70</v>
      </c>
      <c r="G104" s="60">
        <v>3</v>
      </c>
      <c r="H104" s="60">
        <v>2</v>
      </c>
      <c r="I104" s="60">
        <f>SUM(G104:H104)</f>
        <v>5</v>
      </c>
      <c r="J104" s="82">
        <f>M104-L104</f>
        <v>0.02113425925925916</v>
      </c>
      <c r="K104" s="61">
        <v>40</v>
      </c>
      <c r="L104" s="82">
        <v>0.545138888888889</v>
      </c>
      <c r="M104" s="94">
        <v>0.5662731481481481</v>
      </c>
    </row>
    <row r="105" spans="1:13" s="19" customFormat="1" ht="12">
      <c r="A105" s="23"/>
      <c r="B105" s="23"/>
      <c r="C105" s="24"/>
      <c r="D105" s="24"/>
      <c r="E105" s="23"/>
      <c r="F105" s="27"/>
      <c r="G105" s="23"/>
      <c r="H105" s="23"/>
      <c r="I105" s="23"/>
      <c r="J105" s="78"/>
      <c r="K105" s="23"/>
      <c r="L105" s="78"/>
      <c r="M105" s="30"/>
    </row>
    <row r="106" spans="1:13" s="19" customFormat="1" ht="12">
      <c r="A106" s="23"/>
      <c r="B106" s="23"/>
      <c r="C106" s="24"/>
      <c r="D106" s="24"/>
      <c r="E106" s="23"/>
      <c r="F106" s="27"/>
      <c r="G106" s="23"/>
      <c r="H106" s="23"/>
      <c r="I106" s="23"/>
      <c r="J106" s="78"/>
      <c r="K106" s="23"/>
      <c r="L106" s="78"/>
      <c r="M106" s="30"/>
    </row>
    <row r="107" spans="1:13" s="19" customFormat="1" ht="12">
      <c r="A107" s="23"/>
      <c r="B107" s="23"/>
      <c r="C107" s="24"/>
      <c r="D107" s="24"/>
      <c r="E107" s="23"/>
      <c r="F107" s="27"/>
      <c r="G107" s="23"/>
      <c r="H107" s="23"/>
      <c r="I107" s="23"/>
      <c r="J107" s="78"/>
      <c r="K107" s="23"/>
      <c r="L107" s="78"/>
      <c r="M107" s="30"/>
    </row>
    <row r="108" spans="1:13" s="19" customFormat="1" ht="12">
      <c r="A108" s="23"/>
      <c r="B108" s="23"/>
      <c r="C108" s="24"/>
      <c r="D108" s="24"/>
      <c r="E108" s="23"/>
      <c r="F108" s="27"/>
      <c r="G108" s="23"/>
      <c r="H108" s="23"/>
      <c r="I108" s="23"/>
      <c r="J108" s="78"/>
      <c r="K108" s="23"/>
      <c r="L108" s="78"/>
      <c r="M108" s="30"/>
    </row>
    <row r="109" spans="1:13" s="19" customFormat="1" ht="12">
      <c r="A109" s="23"/>
      <c r="B109" s="23"/>
      <c r="C109" s="24"/>
      <c r="D109" s="24"/>
      <c r="E109" s="23"/>
      <c r="F109" s="27"/>
      <c r="G109" s="23"/>
      <c r="H109" s="23"/>
      <c r="I109" s="23"/>
      <c r="J109" s="78"/>
      <c r="K109" s="23"/>
      <c r="L109" s="78"/>
      <c r="M109" s="30"/>
    </row>
    <row r="110" spans="1:13" s="19" customFormat="1" ht="12">
      <c r="A110" s="23"/>
      <c r="B110" s="23"/>
      <c r="C110" s="24"/>
      <c r="D110" s="24"/>
      <c r="E110" s="23"/>
      <c r="F110" s="27"/>
      <c r="G110" s="23"/>
      <c r="H110" s="23"/>
      <c r="I110" s="23"/>
      <c r="J110" s="78"/>
      <c r="K110" s="23"/>
      <c r="L110" s="78"/>
      <c r="M110" s="30"/>
    </row>
    <row r="111" spans="1:13" s="19" customFormat="1" ht="12">
      <c r="A111" s="23"/>
      <c r="B111" s="23"/>
      <c r="C111" s="24"/>
      <c r="D111" s="24"/>
      <c r="E111" s="23"/>
      <c r="F111" s="27"/>
      <c r="G111" s="23"/>
      <c r="H111" s="23"/>
      <c r="I111" s="23"/>
      <c r="J111" s="78"/>
      <c r="K111" s="23"/>
      <c r="L111" s="78"/>
      <c r="M111" s="30"/>
    </row>
    <row r="112" spans="1:13" s="19" customFormat="1" ht="12">
      <c r="A112" s="23"/>
      <c r="B112" s="23"/>
      <c r="C112" s="24"/>
      <c r="D112" s="24"/>
      <c r="E112" s="23"/>
      <c r="F112" s="27"/>
      <c r="G112" s="23"/>
      <c r="H112" s="23"/>
      <c r="I112" s="23"/>
      <c r="J112" s="78"/>
      <c r="K112" s="23"/>
      <c r="L112" s="78"/>
      <c r="M112" s="30"/>
    </row>
    <row r="113" spans="1:13" s="19" customFormat="1" ht="12">
      <c r="A113" s="23"/>
      <c r="B113" s="23"/>
      <c r="C113" s="24"/>
      <c r="D113" s="24"/>
      <c r="E113" s="23"/>
      <c r="F113" s="27"/>
      <c r="G113" s="23"/>
      <c r="H113" s="23"/>
      <c r="I113" s="23"/>
      <c r="J113" s="78"/>
      <c r="K113" s="23"/>
      <c r="L113" s="78"/>
      <c r="M113" s="30"/>
    </row>
    <row r="114" spans="1:13" s="19" customFormat="1" ht="12">
      <c r="A114" s="23"/>
      <c r="B114" s="23"/>
      <c r="C114" s="24"/>
      <c r="D114" s="24"/>
      <c r="E114" s="23"/>
      <c r="F114" s="27"/>
      <c r="G114" s="23"/>
      <c r="H114" s="23"/>
      <c r="I114" s="23"/>
      <c r="J114" s="78"/>
      <c r="K114" s="23"/>
      <c r="L114" s="78"/>
      <c r="M114" s="30"/>
    </row>
    <row r="115" spans="1:13" s="19" customFormat="1" ht="12">
      <c r="A115" s="23"/>
      <c r="B115" s="23"/>
      <c r="C115" s="24"/>
      <c r="D115" s="24"/>
      <c r="E115" s="23"/>
      <c r="F115" s="27"/>
      <c r="G115" s="23"/>
      <c r="H115" s="23"/>
      <c r="I115" s="23"/>
      <c r="J115" s="78"/>
      <c r="K115" s="23"/>
      <c r="L115" s="78"/>
      <c r="M115" s="30"/>
    </row>
    <row r="116" spans="1:13" s="19" customFormat="1" ht="12">
      <c r="A116" s="23"/>
      <c r="B116" s="23"/>
      <c r="C116" s="24"/>
      <c r="D116" s="24"/>
      <c r="E116" s="23"/>
      <c r="F116" s="27"/>
      <c r="G116" s="23"/>
      <c r="H116" s="23"/>
      <c r="I116" s="23"/>
      <c r="J116" s="78"/>
      <c r="K116" s="23"/>
      <c r="L116" s="78"/>
      <c r="M116" s="30"/>
    </row>
    <row r="117" spans="1:13" s="19" customFormat="1" ht="12">
      <c r="A117" s="23"/>
      <c r="B117" s="23"/>
      <c r="C117" s="24"/>
      <c r="D117" s="24"/>
      <c r="E117" s="23"/>
      <c r="F117" s="27"/>
      <c r="G117" s="23"/>
      <c r="H117" s="23"/>
      <c r="I117" s="23"/>
      <c r="J117" s="78"/>
      <c r="K117" s="23"/>
      <c r="L117" s="78"/>
      <c r="M117" s="30"/>
    </row>
    <row r="118" spans="1:13" s="19" customFormat="1" ht="12">
      <c r="A118" s="23"/>
      <c r="B118" s="23"/>
      <c r="C118" s="24"/>
      <c r="D118" s="24"/>
      <c r="E118" s="23"/>
      <c r="F118" s="27"/>
      <c r="G118" s="23"/>
      <c r="H118" s="23"/>
      <c r="I118" s="23"/>
      <c r="J118" s="78"/>
      <c r="K118" s="23"/>
      <c r="L118" s="78"/>
      <c r="M118" s="30"/>
    </row>
    <row r="119" spans="1:13" s="19" customFormat="1" ht="12">
      <c r="A119" s="23"/>
      <c r="B119" s="23"/>
      <c r="C119" s="24"/>
      <c r="D119" s="24"/>
      <c r="E119" s="23"/>
      <c r="F119" s="27"/>
      <c r="G119" s="23"/>
      <c r="H119" s="23"/>
      <c r="I119" s="23"/>
      <c r="J119" s="78"/>
      <c r="K119" s="23"/>
      <c r="L119" s="78"/>
      <c r="M119" s="30"/>
    </row>
    <row r="120" spans="1:14" s="19" customFormat="1" ht="15.75">
      <c r="A120" s="47" t="s">
        <v>37</v>
      </c>
      <c r="B120" s="49"/>
      <c r="C120" s="128" t="s">
        <v>42</v>
      </c>
      <c r="D120" s="128"/>
      <c r="E120" s="47" t="s">
        <v>27</v>
      </c>
      <c r="F120" s="55" t="s">
        <v>33</v>
      </c>
      <c r="G120" s="129" t="s">
        <v>34</v>
      </c>
      <c r="H120" s="129"/>
      <c r="I120" s="129"/>
      <c r="J120" s="129"/>
      <c r="K120" s="15"/>
      <c r="L120" s="2"/>
      <c r="M120" s="15"/>
      <c r="N120" s="20"/>
    </row>
    <row r="121" spans="1:14" s="19" customFormat="1" ht="12.75">
      <c r="A121" s="4" t="s">
        <v>0</v>
      </c>
      <c r="B121" s="5" t="s">
        <v>1</v>
      </c>
      <c r="C121" s="17" t="s">
        <v>7</v>
      </c>
      <c r="D121" s="18" t="s">
        <v>2</v>
      </c>
      <c r="E121" s="6" t="s">
        <v>3</v>
      </c>
      <c r="F121" s="4" t="s">
        <v>4</v>
      </c>
      <c r="G121" s="4" t="s">
        <v>5</v>
      </c>
      <c r="H121" s="4" t="s">
        <v>12</v>
      </c>
      <c r="I121" s="4" t="s">
        <v>6</v>
      </c>
      <c r="J121" s="7" t="s">
        <v>8</v>
      </c>
      <c r="K121" s="8"/>
      <c r="L121" s="10" t="s">
        <v>16</v>
      </c>
      <c r="M121" s="10" t="s">
        <v>17</v>
      </c>
      <c r="N121" s="20"/>
    </row>
    <row r="122" spans="1:14" s="8" customFormat="1" ht="12.75">
      <c r="A122" s="60">
        <v>1</v>
      </c>
      <c r="B122" s="60">
        <v>54</v>
      </c>
      <c r="C122" s="11" t="s">
        <v>178</v>
      </c>
      <c r="D122" s="11" t="s">
        <v>179</v>
      </c>
      <c r="E122" s="12">
        <v>1976</v>
      </c>
      <c r="F122" s="37" t="s">
        <v>180</v>
      </c>
      <c r="G122" s="60">
        <v>1</v>
      </c>
      <c r="H122" s="60">
        <v>2</v>
      </c>
      <c r="I122" s="60">
        <f aca="true" t="shared" si="10" ref="I122:I131">SUM(G122:H122)</f>
        <v>3</v>
      </c>
      <c r="J122" s="82">
        <f aca="true" t="shared" si="11" ref="J122:J131">N122-M122</f>
        <v>0.01702546296296259</v>
      </c>
      <c r="L122" s="85">
        <v>54</v>
      </c>
      <c r="M122" s="124">
        <v>0.560416666666667</v>
      </c>
      <c r="N122" s="125">
        <v>0.5774421296296296</v>
      </c>
    </row>
    <row r="123" spans="1:14" s="8" customFormat="1" ht="12.75">
      <c r="A123" s="60">
        <v>2</v>
      </c>
      <c r="B123" s="60">
        <v>52</v>
      </c>
      <c r="C123" s="93" t="s">
        <v>181</v>
      </c>
      <c r="D123" s="93" t="s">
        <v>182</v>
      </c>
      <c r="E123" s="60">
        <v>1978</v>
      </c>
      <c r="F123" s="37" t="s">
        <v>180</v>
      </c>
      <c r="G123" s="60">
        <v>3</v>
      </c>
      <c r="H123" s="60">
        <v>0</v>
      </c>
      <c r="I123" s="60">
        <f t="shared" si="10"/>
        <v>3</v>
      </c>
      <c r="J123" s="82">
        <f t="shared" si="11"/>
        <v>0.017731481481481404</v>
      </c>
      <c r="L123" s="60">
        <v>52</v>
      </c>
      <c r="M123" s="82">
        <v>0.5597222222222222</v>
      </c>
      <c r="N123" s="91">
        <v>0.5774537037037036</v>
      </c>
    </row>
    <row r="124" spans="1:14" s="8" customFormat="1" ht="12.75">
      <c r="A124" s="60">
        <v>3</v>
      </c>
      <c r="B124" s="60">
        <v>55</v>
      </c>
      <c r="C124" s="83" t="s">
        <v>144</v>
      </c>
      <c r="D124" s="58" t="s">
        <v>183</v>
      </c>
      <c r="E124" s="60">
        <v>1977</v>
      </c>
      <c r="F124" s="37" t="s">
        <v>184</v>
      </c>
      <c r="G124" s="60">
        <v>0</v>
      </c>
      <c r="H124" s="60">
        <v>4</v>
      </c>
      <c r="I124" s="60">
        <f t="shared" si="10"/>
        <v>4</v>
      </c>
      <c r="J124" s="82">
        <f t="shared" si="11"/>
        <v>0.018159722222222174</v>
      </c>
      <c r="L124" s="60">
        <v>55</v>
      </c>
      <c r="M124" s="82">
        <v>0.560763888888889</v>
      </c>
      <c r="N124" s="91">
        <v>0.5789236111111111</v>
      </c>
    </row>
    <row r="125" spans="1:14" s="8" customFormat="1" ht="12.75">
      <c r="A125" s="60">
        <v>4</v>
      </c>
      <c r="B125" s="60">
        <v>57</v>
      </c>
      <c r="C125" s="83" t="s">
        <v>185</v>
      </c>
      <c r="D125" s="58" t="s">
        <v>186</v>
      </c>
      <c r="E125" s="60">
        <v>1983</v>
      </c>
      <c r="F125" s="37" t="s">
        <v>180</v>
      </c>
      <c r="G125" s="60">
        <v>1</v>
      </c>
      <c r="H125" s="60">
        <v>0</v>
      </c>
      <c r="I125" s="60">
        <f t="shared" si="10"/>
        <v>1</v>
      </c>
      <c r="J125" s="82">
        <f t="shared" si="11"/>
        <v>0.018611111111110468</v>
      </c>
      <c r="L125" s="60">
        <v>57</v>
      </c>
      <c r="M125" s="82">
        <v>0.561458333333334</v>
      </c>
      <c r="N125" s="91">
        <v>0.5800694444444444</v>
      </c>
    </row>
    <row r="126" spans="1:14" s="8" customFormat="1" ht="12.75">
      <c r="A126" s="60">
        <v>5</v>
      </c>
      <c r="B126" s="60">
        <v>51</v>
      </c>
      <c r="C126" s="103" t="s">
        <v>187</v>
      </c>
      <c r="D126" s="58" t="s">
        <v>188</v>
      </c>
      <c r="E126" s="60">
        <v>1988</v>
      </c>
      <c r="F126" s="112" t="s">
        <v>54</v>
      </c>
      <c r="G126" s="60">
        <v>1</v>
      </c>
      <c r="H126" s="60">
        <v>2</v>
      </c>
      <c r="I126" s="60">
        <f t="shared" si="10"/>
        <v>3</v>
      </c>
      <c r="J126" s="82">
        <f t="shared" si="11"/>
        <v>0.01884259259259269</v>
      </c>
      <c r="L126" s="60">
        <v>51</v>
      </c>
      <c r="M126" s="82">
        <v>0.559375</v>
      </c>
      <c r="N126" s="91">
        <v>0.5782175925925926</v>
      </c>
    </row>
    <row r="127" spans="1:14" s="8" customFormat="1" ht="12.75">
      <c r="A127" s="60">
        <v>6</v>
      </c>
      <c r="B127" s="60">
        <v>59</v>
      </c>
      <c r="C127" s="93" t="s">
        <v>144</v>
      </c>
      <c r="D127" s="93" t="s">
        <v>189</v>
      </c>
      <c r="E127" s="60">
        <v>1982</v>
      </c>
      <c r="F127" s="112" t="s">
        <v>59</v>
      </c>
      <c r="G127" s="60">
        <v>4</v>
      </c>
      <c r="H127" s="60">
        <v>3</v>
      </c>
      <c r="I127" s="60">
        <f t="shared" si="10"/>
        <v>7</v>
      </c>
      <c r="J127" s="82">
        <f t="shared" si="11"/>
        <v>0.018958333333333188</v>
      </c>
      <c r="L127" s="60">
        <v>59</v>
      </c>
      <c r="M127" s="82">
        <v>0.562152777777778</v>
      </c>
      <c r="N127" s="91">
        <v>0.5811111111111111</v>
      </c>
    </row>
    <row r="128" spans="1:14" s="8" customFormat="1" ht="12.75">
      <c r="A128" s="60">
        <v>7</v>
      </c>
      <c r="B128" s="60">
        <v>53</v>
      </c>
      <c r="C128" s="83" t="s">
        <v>190</v>
      </c>
      <c r="D128" s="58" t="s">
        <v>191</v>
      </c>
      <c r="E128" s="60">
        <v>1986</v>
      </c>
      <c r="F128" s="37" t="s">
        <v>135</v>
      </c>
      <c r="G128" s="60">
        <v>2</v>
      </c>
      <c r="H128" s="60">
        <v>2</v>
      </c>
      <c r="I128" s="60">
        <f t="shared" si="10"/>
        <v>4</v>
      </c>
      <c r="J128" s="82">
        <f t="shared" si="11"/>
        <v>0.01930555555555502</v>
      </c>
      <c r="L128" s="60">
        <v>53</v>
      </c>
      <c r="M128" s="82">
        <v>0.560069444444445</v>
      </c>
      <c r="N128" s="91">
        <v>0.579375</v>
      </c>
    </row>
    <row r="129" spans="1:14" s="8" customFormat="1" ht="12.75">
      <c r="A129" s="60">
        <v>8</v>
      </c>
      <c r="B129" s="60">
        <v>56</v>
      </c>
      <c r="C129" s="93" t="s">
        <v>79</v>
      </c>
      <c r="D129" s="93" t="s">
        <v>192</v>
      </c>
      <c r="E129" s="60">
        <v>1987</v>
      </c>
      <c r="F129" s="112" t="s">
        <v>59</v>
      </c>
      <c r="G129" s="60">
        <v>2</v>
      </c>
      <c r="H129" s="60">
        <v>2</v>
      </c>
      <c r="I129" s="60">
        <f t="shared" si="10"/>
        <v>4</v>
      </c>
      <c r="J129" s="82">
        <f t="shared" si="11"/>
        <v>0.01942129629629641</v>
      </c>
      <c r="L129" s="60">
        <v>56</v>
      </c>
      <c r="M129" s="82">
        <v>0.561111111111111</v>
      </c>
      <c r="N129" s="91">
        <v>0.5805324074074074</v>
      </c>
    </row>
    <row r="130" spans="1:14" s="85" customFormat="1" ht="12.75">
      <c r="A130" s="60">
        <v>9</v>
      </c>
      <c r="B130" s="60">
        <v>72</v>
      </c>
      <c r="C130" s="67" t="s">
        <v>158</v>
      </c>
      <c r="D130" s="67" t="s">
        <v>193</v>
      </c>
      <c r="E130" s="60">
        <v>1988</v>
      </c>
      <c r="F130" s="112" t="s">
        <v>194</v>
      </c>
      <c r="G130" s="60">
        <v>2</v>
      </c>
      <c r="H130" s="60">
        <v>2</v>
      </c>
      <c r="I130" s="60">
        <f t="shared" si="10"/>
        <v>4</v>
      </c>
      <c r="J130" s="82">
        <f t="shared" si="11"/>
        <v>0.020150462962962967</v>
      </c>
      <c r="L130" s="60">
        <v>72</v>
      </c>
      <c r="M130" s="101">
        <v>0.5621527777777778</v>
      </c>
      <c r="N130" s="101">
        <v>0.5823032407407408</v>
      </c>
    </row>
    <row r="131" spans="1:14" s="8" customFormat="1" ht="12.75">
      <c r="A131" s="60">
        <v>10</v>
      </c>
      <c r="B131" s="60">
        <v>58</v>
      </c>
      <c r="C131" s="67" t="s">
        <v>195</v>
      </c>
      <c r="D131" s="111" t="s">
        <v>156</v>
      </c>
      <c r="E131" s="60">
        <v>1986</v>
      </c>
      <c r="F131" s="73" t="s">
        <v>59</v>
      </c>
      <c r="G131" s="60">
        <v>0</v>
      </c>
      <c r="H131" s="60">
        <v>3</v>
      </c>
      <c r="I131" s="60">
        <f t="shared" si="10"/>
        <v>3</v>
      </c>
      <c r="J131" s="82">
        <f t="shared" si="11"/>
        <v>0.02119212962962913</v>
      </c>
      <c r="L131" s="60">
        <v>58</v>
      </c>
      <c r="M131" s="82">
        <v>0.561805555555556</v>
      </c>
      <c r="N131" s="91">
        <v>0.5829976851851851</v>
      </c>
    </row>
    <row r="132" spans="1:14" s="8" customFormat="1" ht="12.75">
      <c r="A132" s="60">
        <v>11</v>
      </c>
      <c r="B132" s="60">
        <v>50</v>
      </c>
      <c r="C132" s="126" t="s">
        <v>195</v>
      </c>
      <c r="D132" s="90" t="s">
        <v>196</v>
      </c>
      <c r="E132" s="60">
        <v>1981</v>
      </c>
      <c r="F132" s="127" t="s">
        <v>70</v>
      </c>
      <c r="G132" s="60">
        <v>2</v>
      </c>
      <c r="H132" s="60">
        <v>3</v>
      </c>
      <c r="I132" s="60">
        <f>SUM(G132:H132)</f>
        <v>5</v>
      </c>
      <c r="J132" s="82">
        <f>N132-M132</f>
        <v>0.023495370370370416</v>
      </c>
      <c r="L132" s="60">
        <v>50</v>
      </c>
      <c r="M132" s="101">
        <v>0.5590277777777778</v>
      </c>
      <c r="N132" s="91">
        <v>0.5825231481481482</v>
      </c>
    </row>
    <row r="133" spans="1:14" s="19" customFormat="1" ht="12">
      <c r="A133" s="23"/>
      <c r="B133" s="23"/>
      <c r="C133" s="29"/>
      <c r="D133" s="29"/>
      <c r="E133" s="23"/>
      <c r="F133" s="27"/>
      <c r="G133" s="23"/>
      <c r="H133" s="23"/>
      <c r="I133" s="23"/>
      <c r="J133" s="28"/>
      <c r="K133" s="23"/>
      <c r="L133" s="78"/>
      <c r="M133" s="79"/>
      <c r="N133" s="76"/>
    </row>
    <row r="134" spans="1:14" s="19" customFormat="1" ht="12">
      <c r="A134" s="23"/>
      <c r="B134" s="23"/>
      <c r="C134" s="29"/>
      <c r="D134" s="29"/>
      <c r="E134" s="23"/>
      <c r="F134" s="27"/>
      <c r="G134" s="23"/>
      <c r="H134" s="23"/>
      <c r="I134" s="23"/>
      <c r="J134" s="28"/>
      <c r="K134" s="23"/>
      <c r="L134" s="78"/>
      <c r="M134" s="79"/>
      <c r="N134" s="76"/>
    </row>
    <row r="135" spans="1:10" s="48" customFormat="1" ht="15">
      <c r="A135" s="47" t="s">
        <v>20</v>
      </c>
      <c r="B135" s="49"/>
      <c r="C135" s="133" t="s">
        <v>47</v>
      </c>
      <c r="D135" s="133"/>
      <c r="E135" s="47" t="s">
        <v>27</v>
      </c>
      <c r="F135" s="55" t="s">
        <v>32</v>
      </c>
      <c r="G135" s="129" t="s">
        <v>30</v>
      </c>
      <c r="H135" s="129"/>
      <c r="I135" s="129"/>
      <c r="J135" s="129"/>
    </row>
    <row r="136" spans="1:13" ht="12.75">
      <c r="A136" s="4" t="s">
        <v>0</v>
      </c>
      <c r="B136" s="5" t="s">
        <v>1</v>
      </c>
      <c r="C136" s="17" t="s">
        <v>7</v>
      </c>
      <c r="D136" s="18" t="s">
        <v>2</v>
      </c>
      <c r="E136" s="6" t="s">
        <v>3</v>
      </c>
      <c r="F136" s="4" t="s">
        <v>4</v>
      </c>
      <c r="G136" s="4" t="s">
        <v>5</v>
      </c>
      <c r="H136" s="4" t="s">
        <v>12</v>
      </c>
      <c r="I136" s="4" t="s">
        <v>6</v>
      </c>
      <c r="J136" s="7" t="s">
        <v>8</v>
      </c>
      <c r="K136" s="8"/>
      <c r="L136" s="10" t="s">
        <v>16</v>
      </c>
      <c r="M136" s="10" t="s">
        <v>17</v>
      </c>
    </row>
    <row r="137" spans="1:18" s="8" customFormat="1" ht="12.75">
      <c r="A137" s="60">
        <v>1</v>
      </c>
      <c r="B137" s="60">
        <v>26</v>
      </c>
      <c r="C137" s="93" t="s">
        <v>71</v>
      </c>
      <c r="D137" s="93" t="s">
        <v>72</v>
      </c>
      <c r="E137" s="60">
        <v>1980</v>
      </c>
      <c r="F137" s="73" t="s">
        <v>59</v>
      </c>
      <c r="G137" s="60">
        <v>1</v>
      </c>
      <c r="H137" s="60">
        <v>4</v>
      </c>
      <c r="I137" s="60">
        <f>SUM(G137:H137)</f>
        <v>5</v>
      </c>
      <c r="J137" s="82">
        <f>M137-L137</f>
        <v>0.009722222222222299</v>
      </c>
      <c r="K137" s="60">
        <v>26</v>
      </c>
      <c r="L137" s="82">
        <v>0.467361111111111</v>
      </c>
      <c r="M137" s="94">
        <v>0.4770833333333333</v>
      </c>
      <c r="N137" s="63"/>
      <c r="R137" s="107">
        <f>J137-"00:14:00"</f>
        <v>7.632783294297951E-17</v>
      </c>
    </row>
    <row r="138" spans="1:18" s="8" customFormat="1" ht="12.75">
      <c r="A138" s="60">
        <v>2</v>
      </c>
      <c r="B138" s="60">
        <v>24</v>
      </c>
      <c r="C138" s="93" t="s">
        <v>73</v>
      </c>
      <c r="D138" s="93" t="s">
        <v>74</v>
      </c>
      <c r="E138" s="60">
        <v>1984</v>
      </c>
      <c r="F138" s="73" t="s">
        <v>51</v>
      </c>
      <c r="G138" s="60">
        <v>1</v>
      </c>
      <c r="H138" s="60">
        <v>3</v>
      </c>
      <c r="I138" s="60">
        <f>SUM(G138:H138)</f>
        <v>4</v>
      </c>
      <c r="J138" s="82">
        <f>M138-L138</f>
        <v>0.009791666666666365</v>
      </c>
      <c r="K138" s="60">
        <v>24</v>
      </c>
      <c r="L138" s="82">
        <v>0.466666666666667</v>
      </c>
      <c r="M138" s="94">
        <v>0.4764583333333334</v>
      </c>
      <c r="N138" s="12"/>
      <c r="R138" s="107">
        <f>J138-"00:14:00"</f>
        <v>6.944444444414305E-05</v>
      </c>
    </row>
    <row r="139" spans="1:18" s="8" customFormat="1" ht="12.75">
      <c r="A139" s="60">
        <v>3</v>
      </c>
      <c r="B139" s="60">
        <v>27</v>
      </c>
      <c r="C139" s="83" t="s">
        <v>75</v>
      </c>
      <c r="D139" s="58" t="s">
        <v>76</v>
      </c>
      <c r="E139" s="60">
        <v>1974</v>
      </c>
      <c r="F139" s="73" t="s">
        <v>70</v>
      </c>
      <c r="G139" s="60">
        <v>5</v>
      </c>
      <c r="H139" s="60">
        <v>3</v>
      </c>
      <c r="I139" s="60">
        <f>SUM(G139:H139)</f>
        <v>8</v>
      </c>
      <c r="J139" s="82">
        <f>M139-L139</f>
        <v>0.010983796296296644</v>
      </c>
      <c r="K139" s="60">
        <v>27</v>
      </c>
      <c r="L139" s="82">
        <v>0.467708333333333</v>
      </c>
      <c r="M139" s="94">
        <v>0.47869212962962965</v>
      </c>
      <c r="N139" s="85"/>
      <c r="R139" s="107">
        <f>J139-"00:14:00"</f>
        <v>0.0012615740740744216</v>
      </c>
    </row>
    <row r="140" spans="1:18" s="8" customFormat="1" ht="12.75">
      <c r="A140" s="60">
        <v>4</v>
      </c>
      <c r="B140" s="60">
        <v>25</v>
      </c>
      <c r="C140" s="93" t="s">
        <v>77</v>
      </c>
      <c r="D140" s="93" t="s">
        <v>78</v>
      </c>
      <c r="E140" s="60">
        <v>1975</v>
      </c>
      <c r="F140" s="73" t="s">
        <v>70</v>
      </c>
      <c r="G140" s="60">
        <v>4</v>
      </c>
      <c r="H140" s="60">
        <v>2</v>
      </c>
      <c r="I140" s="60">
        <f>SUM(G140:H140)</f>
        <v>6</v>
      </c>
      <c r="J140" s="82">
        <f>M140-L140</f>
        <v>0.011377314814814687</v>
      </c>
      <c r="K140" s="60">
        <v>25</v>
      </c>
      <c r="L140" s="82">
        <v>0.467013888888889</v>
      </c>
      <c r="M140" s="94">
        <v>0.4783912037037037</v>
      </c>
      <c r="N140" s="12"/>
      <c r="R140" s="107">
        <f>J140-"00:14:00"</f>
        <v>0.001655092592592465</v>
      </c>
    </row>
    <row r="141" spans="1:14" s="8" customFormat="1" ht="12.75">
      <c r="A141" s="60"/>
      <c r="B141" s="60">
        <v>21</v>
      </c>
      <c r="C141" s="93" t="s">
        <v>79</v>
      </c>
      <c r="D141" s="93" t="s">
        <v>80</v>
      </c>
      <c r="E141" s="60">
        <v>1988</v>
      </c>
      <c r="F141" s="95" t="s">
        <v>81</v>
      </c>
      <c r="G141" s="60"/>
      <c r="H141" s="60"/>
      <c r="I141" s="60"/>
      <c r="J141" s="82" t="s">
        <v>82</v>
      </c>
      <c r="K141" s="60">
        <v>21</v>
      </c>
      <c r="L141" s="82">
        <v>0.465625</v>
      </c>
      <c r="M141" s="94">
        <v>0.5833333333333334</v>
      </c>
      <c r="N141" s="12"/>
    </row>
    <row r="142" spans="1:14" s="8" customFormat="1" ht="12.75">
      <c r="A142" s="60"/>
      <c r="B142" s="60">
        <v>23</v>
      </c>
      <c r="C142" s="93" t="s">
        <v>83</v>
      </c>
      <c r="D142" s="93" t="s">
        <v>84</v>
      </c>
      <c r="E142" s="60">
        <v>1974</v>
      </c>
      <c r="F142" s="73" t="s">
        <v>85</v>
      </c>
      <c r="G142" s="60"/>
      <c r="H142" s="60"/>
      <c r="I142" s="60"/>
      <c r="J142" s="82" t="s">
        <v>82</v>
      </c>
      <c r="K142" s="60">
        <v>23</v>
      </c>
      <c r="L142" s="82">
        <v>0.466319444444444</v>
      </c>
      <c r="M142" s="94">
        <v>0.5847222222222223</v>
      </c>
      <c r="N142" s="12"/>
    </row>
    <row r="143" spans="1:14" s="19" customFormat="1" ht="12">
      <c r="A143" s="23"/>
      <c r="B143" s="23"/>
      <c r="C143" s="29"/>
      <c r="D143" s="29"/>
      <c r="E143" s="23"/>
      <c r="F143" s="27"/>
      <c r="G143" s="23"/>
      <c r="H143" s="23"/>
      <c r="I143" s="23"/>
      <c r="J143" s="28"/>
      <c r="K143" s="28"/>
      <c r="L143" s="30"/>
      <c r="M143" s="20"/>
      <c r="N143" s="23"/>
    </row>
    <row r="144" spans="1:14" s="19" customFormat="1" ht="12">
      <c r="A144" s="23"/>
      <c r="B144" s="23"/>
      <c r="C144" s="29"/>
      <c r="D144" s="29"/>
      <c r="E144" s="23"/>
      <c r="F144" s="27"/>
      <c r="G144" s="23"/>
      <c r="H144" s="23"/>
      <c r="I144" s="23"/>
      <c r="J144" s="28"/>
      <c r="K144" s="28"/>
      <c r="L144" s="30"/>
      <c r="M144" s="20"/>
      <c r="N144" s="23"/>
    </row>
    <row r="145" spans="1:10" s="15" customFormat="1" ht="15.75">
      <c r="A145" s="14" t="s">
        <v>43</v>
      </c>
      <c r="B145" s="45"/>
      <c r="C145" s="133" t="s">
        <v>31</v>
      </c>
      <c r="D145" s="133"/>
      <c r="E145" s="47" t="s">
        <v>27</v>
      </c>
      <c r="F145" s="55" t="s">
        <v>32</v>
      </c>
      <c r="G145" s="129" t="s">
        <v>30</v>
      </c>
      <c r="H145" s="129"/>
      <c r="I145" s="129"/>
      <c r="J145" s="129"/>
    </row>
    <row r="146" spans="1:13" ht="12.75">
      <c r="A146" s="4" t="s">
        <v>0</v>
      </c>
      <c r="B146" s="5" t="s">
        <v>1</v>
      </c>
      <c r="C146" s="17" t="s">
        <v>7</v>
      </c>
      <c r="D146" s="18" t="s">
        <v>2</v>
      </c>
      <c r="E146" s="6" t="s">
        <v>3</v>
      </c>
      <c r="F146" s="4" t="s">
        <v>4</v>
      </c>
      <c r="G146" s="4" t="s">
        <v>5</v>
      </c>
      <c r="H146" s="4" t="s">
        <v>12</v>
      </c>
      <c r="I146" s="4" t="s">
        <v>6</v>
      </c>
      <c r="J146" s="7" t="s">
        <v>8</v>
      </c>
      <c r="K146" s="8"/>
      <c r="L146" s="10" t="s">
        <v>16</v>
      </c>
      <c r="M146" s="36" t="s">
        <v>17</v>
      </c>
    </row>
    <row r="147" spans="1:18" s="8" customFormat="1" ht="12.75">
      <c r="A147" s="89">
        <v>1</v>
      </c>
      <c r="B147" s="60">
        <v>29</v>
      </c>
      <c r="C147" s="83" t="s">
        <v>66</v>
      </c>
      <c r="D147" s="58" t="s">
        <v>67</v>
      </c>
      <c r="E147" s="66">
        <v>1961</v>
      </c>
      <c r="F147" s="37" t="s">
        <v>59</v>
      </c>
      <c r="G147" s="60">
        <v>1</v>
      </c>
      <c r="H147" s="60">
        <v>2</v>
      </c>
      <c r="I147" s="60">
        <f>SUM(G147:H147)</f>
        <v>3</v>
      </c>
      <c r="J147" s="82">
        <f>M147-L147</f>
        <v>0.009444444444444255</v>
      </c>
      <c r="K147" s="12">
        <v>29</v>
      </c>
      <c r="L147" s="63">
        <v>0.468402777777778</v>
      </c>
      <c r="M147" s="13">
        <v>0.47784722222222226</v>
      </c>
      <c r="N147" s="65"/>
      <c r="R147" s="107">
        <v>0</v>
      </c>
    </row>
    <row r="148" spans="1:18" s="8" customFormat="1" ht="12.75">
      <c r="A148" s="56">
        <v>2</v>
      </c>
      <c r="B148" s="60">
        <v>28</v>
      </c>
      <c r="C148" s="75" t="s">
        <v>68</v>
      </c>
      <c r="D148" s="90" t="s">
        <v>69</v>
      </c>
      <c r="E148" s="66">
        <v>1966</v>
      </c>
      <c r="F148" s="73" t="s">
        <v>70</v>
      </c>
      <c r="G148" s="60">
        <v>2</v>
      </c>
      <c r="H148" s="60">
        <v>4</v>
      </c>
      <c r="I148" s="60">
        <f>SUM(G148:H148)</f>
        <v>6</v>
      </c>
      <c r="J148" s="82">
        <f>M148-L148</f>
        <v>0.011249999999999594</v>
      </c>
      <c r="K148" s="66">
        <v>28</v>
      </c>
      <c r="L148" s="82">
        <v>0.468055555555556</v>
      </c>
      <c r="M148" s="91">
        <v>0.4793055555555556</v>
      </c>
      <c r="N148" s="65"/>
      <c r="R148" s="107">
        <f>J148-"0:13:36"</f>
        <v>0.0018055555555551491</v>
      </c>
    </row>
    <row r="149" spans="1:14" s="19" customFormat="1" ht="12">
      <c r="A149" s="23"/>
      <c r="B149" s="23"/>
      <c r="C149" s="29"/>
      <c r="D149" s="29"/>
      <c r="E149" s="23"/>
      <c r="F149" s="27"/>
      <c r="G149" s="23"/>
      <c r="H149" s="23"/>
      <c r="I149" s="23"/>
      <c r="J149" s="28"/>
      <c r="K149" s="28"/>
      <c r="L149" s="30"/>
      <c r="M149" s="20"/>
      <c r="N149" s="23"/>
    </row>
    <row r="150" spans="1:14" s="19" customFormat="1" ht="12">
      <c r="A150" s="23"/>
      <c r="B150" s="23"/>
      <c r="C150" s="29"/>
      <c r="D150" s="29"/>
      <c r="E150" s="23"/>
      <c r="F150" s="27"/>
      <c r="G150" s="23"/>
      <c r="H150" s="23"/>
      <c r="I150" s="23"/>
      <c r="J150" s="28"/>
      <c r="K150" s="28"/>
      <c r="L150" s="30"/>
      <c r="M150" s="20"/>
      <c r="N150" s="23"/>
    </row>
    <row r="151" spans="1:14" s="19" customFormat="1" ht="12">
      <c r="A151" s="23"/>
      <c r="B151" s="23"/>
      <c r="C151" s="29"/>
      <c r="D151" s="29"/>
      <c r="E151" s="23"/>
      <c r="F151" s="27"/>
      <c r="G151" s="23"/>
      <c r="H151" s="23"/>
      <c r="I151" s="23"/>
      <c r="J151" s="28"/>
      <c r="K151" s="28"/>
      <c r="L151" s="30"/>
      <c r="M151" s="20"/>
      <c r="N151" s="23"/>
    </row>
    <row r="152" spans="1:14" s="19" customFormat="1" ht="12">
      <c r="A152" s="23"/>
      <c r="B152" s="23"/>
      <c r="C152" s="29"/>
      <c r="D152" s="29"/>
      <c r="E152" s="23"/>
      <c r="F152" s="27"/>
      <c r="G152" s="23"/>
      <c r="H152" s="23"/>
      <c r="I152" s="23"/>
      <c r="J152" s="28"/>
      <c r="K152" s="28"/>
      <c r="L152" s="30"/>
      <c r="M152" s="20"/>
      <c r="N152" s="23"/>
    </row>
    <row r="153" spans="1:14" s="19" customFormat="1" ht="12">
      <c r="A153" s="23"/>
      <c r="B153" s="23"/>
      <c r="C153" s="29"/>
      <c r="D153" s="29"/>
      <c r="E153" s="23"/>
      <c r="F153" s="27"/>
      <c r="G153" s="23"/>
      <c r="H153" s="23"/>
      <c r="I153" s="23"/>
      <c r="J153" s="28"/>
      <c r="K153" s="28"/>
      <c r="L153" s="30"/>
      <c r="M153" s="20"/>
      <c r="N153" s="23"/>
    </row>
    <row r="154" spans="1:14" s="19" customFormat="1" ht="12">
      <c r="A154" s="23"/>
      <c r="B154" s="23"/>
      <c r="C154" s="29"/>
      <c r="D154" s="29"/>
      <c r="E154" s="23"/>
      <c r="F154" s="27"/>
      <c r="G154" s="23"/>
      <c r="H154" s="23"/>
      <c r="I154" s="23"/>
      <c r="J154" s="28"/>
      <c r="K154" s="28"/>
      <c r="L154" s="30"/>
      <c r="M154" s="20"/>
      <c r="N154" s="23"/>
    </row>
    <row r="155" spans="1:14" s="19" customFormat="1" ht="12">
      <c r="A155" s="23"/>
      <c r="B155" s="23"/>
      <c r="C155" s="29"/>
      <c r="D155" s="29"/>
      <c r="E155" s="23"/>
      <c r="F155" s="27"/>
      <c r="G155" s="23"/>
      <c r="H155" s="23"/>
      <c r="I155" s="23"/>
      <c r="J155" s="28"/>
      <c r="K155" s="28"/>
      <c r="L155" s="30"/>
      <c r="M155" s="20"/>
      <c r="N155" s="23"/>
    </row>
    <row r="156" spans="1:14" s="19" customFormat="1" ht="12">
      <c r="A156" s="23"/>
      <c r="B156" s="23"/>
      <c r="C156" s="29"/>
      <c r="D156" s="29"/>
      <c r="E156" s="23"/>
      <c r="F156" s="27"/>
      <c r="G156" s="23"/>
      <c r="H156" s="23"/>
      <c r="I156" s="23"/>
      <c r="J156" s="28"/>
      <c r="K156" s="28"/>
      <c r="L156" s="30"/>
      <c r="M156" s="20"/>
      <c r="N156" s="23"/>
    </row>
    <row r="157" spans="1:14" s="19" customFormat="1" ht="12">
      <c r="A157" s="23"/>
      <c r="B157" s="23"/>
      <c r="C157" s="29"/>
      <c r="D157" s="29"/>
      <c r="E157" s="23"/>
      <c r="F157" s="27"/>
      <c r="G157" s="23"/>
      <c r="H157" s="23"/>
      <c r="I157" s="23"/>
      <c r="J157" s="28"/>
      <c r="K157" s="28"/>
      <c r="L157" s="30"/>
      <c r="M157" s="20"/>
      <c r="N157" s="23"/>
    </row>
    <row r="158" spans="1:13" s="19" customFormat="1" ht="12.75">
      <c r="A158" s="23"/>
      <c r="B158" s="23"/>
      <c r="C158" t="s">
        <v>44</v>
      </c>
      <c r="D158" s="29"/>
      <c r="E158" s="23"/>
      <c r="F158" s="27"/>
      <c r="G158" s="23"/>
      <c r="H158" s="23"/>
      <c r="I158" s="23"/>
      <c r="J158" s="28"/>
      <c r="K158" s="23"/>
      <c r="L158" s="28"/>
      <c r="M158" s="30"/>
    </row>
    <row r="159" ht="12.75">
      <c r="C159" t="s">
        <v>19</v>
      </c>
    </row>
  </sheetData>
  <sheetProtection/>
  <mergeCells count="32">
    <mergeCell ref="C98:D98"/>
    <mergeCell ref="G98:J98"/>
    <mergeCell ref="C120:D120"/>
    <mergeCell ref="G120:J120"/>
    <mergeCell ref="C135:D135"/>
    <mergeCell ref="G135:J135"/>
    <mergeCell ref="C145:D145"/>
    <mergeCell ref="G145:J145"/>
    <mergeCell ref="G25:J25"/>
    <mergeCell ref="C36:D36"/>
    <mergeCell ref="G36:J36"/>
    <mergeCell ref="G59:J59"/>
    <mergeCell ref="C46:D46"/>
    <mergeCell ref="C25:D25"/>
    <mergeCell ref="G46:J46"/>
    <mergeCell ref="G89:J89"/>
    <mergeCell ref="A1:J1"/>
    <mergeCell ref="G8:J8"/>
    <mergeCell ref="G15:J15"/>
    <mergeCell ref="A13:C13"/>
    <mergeCell ref="A12:D12"/>
    <mergeCell ref="A3:E3"/>
    <mergeCell ref="C8:D8"/>
    <mergeCell ref="C15:D15"/>
    <mergeCell ref="C89:D89"/>
    <mergeCell ref="C59:D59"/>
    <mergeCell ref="C68:D68"/>
    <mergeCell ref="C74:D74"/>
    <mergeCell ref="G84:J84"/>
    <mergeCell ref="C84:D84"/>
    <mergeCell ref="G74:J74"/>
    <mergeCell ref="G68:J68"/>
  </mergeCells>
  <printOptions horizontalCentered="1" verticalCentered="1"/>
  <pageMargins left="0.7" right="0.35433070866141736" top="0.51" bottom="0.5905511811023623" header="0.5118110236220472" footer="0.5118110236220472"/>
  <pageSetup horizontalDpi="600" verticalDpi="600" orientation="portrait" paperSize="9" r:id="rId1"/>
  <headerFooter alignWithMargins="0">
    <oddFooter>&amp;CEMV suvebiathlonis.SPRINT
Otepää, 25.09.2010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</dc:creator>
  <cp:keywords/>
  <dc:description/>
  <cp:lastModifiedBy>Opetaja</cp:lastModifiedBy>
  <cp:lastPrinted>2010-09-25T12:04:15Z</cp:lastPrinted>
  <dcterms:created xsi:type="dcterms:W3CDTF">2005-10-01T16:53:44Z</dcterms:created>
  <dcterms:modified xsi:type="dcterms:W3CDTF">2010-09-25T12:04:20Z</dcterms:modified>
  <cp:category/>
  <cp:version/>
  <cp:contentType/>
  <cp:contentStatus/>
</cp:coreProperties>
</file>